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740" windowWidth="9720" windowHeight="5700" firstSheet="35" activeTab="62"/>
  </bookViews>
  <sheets>
    <sheet name="г1" sheetId="1" r:id="rId1"/>
    <sheet name="г2" sheetId="2" r:id="rId2"/>
    <sheet name="г3" sheetId="3" r:id="rId3"/>
    <sheet name="г6" sheetId="4" r:id="rId4"/>
    <sheet name="г8" sheetId="5" r:id="rId5"/>
    <sheet name="г9" sheetId="6" r:id="rId6"/>
    <sheet name="г10" sheetId="7" r:id="rId7"/>
    <sheet name="г14" sheetId="8" r:id="rId8"/>
    <sheet name="г18" sheetId="9" r:id="rId9"/>
    <sheet name="г19" sheetId="10" r:id="rId10"/>
    <sheet name="г21" sheetId="11" r:id="rId11"/>
    <sheet name="г22" sheetId="12" state="hidden" r:id="rId12"/>
    <sheet name="г 22" sheetId="13" r:id="rId13"/>
    <sheet name="г24" sheetId="14" r:id="rId14"/>
    <sheet name="г25" sheetId="15" r:id="rId15"/>
    <sheet name="г27" sheetId="16" r:id="rId16"/>
    <sheet name="г29" sheetId="17" r:id="rId17"/>
    <sheet name="г30" sheetId="18" r:id="rId18"/>
    <sheet name="г31" sheetId="19" r:id="rId19"/>
    <sheet name="г34" sheetId="20" r:id="rId20"/>
    <sheet name="г37" sheetId="21" r:id="rId21"/>
    <sheet name="г38" sheetId="22" r:id="rId22"/>
    <sheet name="г39" sheetId="23" r:id="rId23"/>
    <sheet name="г40" sheetId="24" r:id="rId24"/>
    <sheet name="г41" sheetId="25" r:id="rId25"/>
    <sheet name="г42" sheetId="26" r:id="rId26"/>
    <sheet name="г43" sheetId="27" r:id="rId27"/>
    <sheet name="г44" sheetId="28" r:id="rId28"/>
    <sheet name="м60" sheetId="29" r:id="rId29"/>
    <sheet name="м66" sheetId="30" r:id="rId30"/>
    <sheet name="м91" sheetId="31" r:id="rId31"/>
    <sheet name="т1" sheetId="32" r:id="rId32"/>
    <sheet name="т2" sheetId="33" r:id="rId33"/>
    <sheet name="т3" sheetId="34" r:id="rId34"/>
    <sheet name="т4" sheetId="35" r:id="rId35"/>
    <sheet name="т5" sheetId="36" r:id="rId36"/>
    <sheet name="т6" sheetId="37" r:id="rId37"/>
    <sheet name="т7" sheetId="38" r:id="rId38"/>
    <sheet name="т8" sheetId="39" r:id="rId39"/>
    <sheet name="т9" sheetId="40" r:id="rId40"/>
    <sheet name="т11" sheetId="41" r:id="rId41"/>
    <sheet name="т12" sheetId="42" r:id="rId42"/>
    <sheet name="т13" sheetId="43" r:id="rId43"/>
    <sheet name="т15" sheetId="44" r:id="rId44"/>
    <sheet name="л3" sheetId="45" r:id="rId45"/>
    <sheet name="л4" sheetId="46" r:id="rId46"/>
    <sheet name="л5" sheetId="47" r:id="rId47"/>
    <sheet name="м1" sheetId="48" r:id="rId48"/>
    <sheet name="м2" sheetId="49" r:id="rId49"/>
    <sheet name="м4" sheetId="50" r:id="rId50"/>
    <sheet name="м5" sheetId="51" r:id="rId51"/>
    <sheet name="м6" sheetId="52" r:id="rId52"/>
    <sheet name="м7" sheetId="53" r:id="rId53"/>
    <sheet name="м8" sheetId="54" r:id="rId54"/>
    <sheet name="м9" sheetId="55" r:id="rId55"/>
    <sheet name="м10" sheetId="56" r:id="rId56"/>
    <sheet name="к1" sheetId="57" r:id="rId57"/>
    <sheet name="к2" sheetId="58" r:id="rId58"/>
    <sheet name="к3" sheetId="59" r:id="rId59"/>
    <sheet name="ж1" sheetId="60" r:id="rId60"/>
    <sheet name="ж2" sheetId="61" r:id="rId61"/>
    <sheet name="ж4" sheetId="62" r:id="rId62"/>
    <sheet name="ж3" sheetId="63" r:id="rId63"/>
  </sheets>
  <definedNames/>
  <calcPr fullCalcOnLoad="1"/>
</workbook>
</file>

<file path=xl/sharedStrings.xml><?xml version="1.0" encoding="utf-8"?>
<sst xmlns="http://schemas.openxmlformats.org/spreadsheetml/2006/main" count="1902" uniqueCount="408">
  <si>
    <t>Адреса</t>
  </si>
  <si>
    <t>№№ п/п</t>
  </si>
  <si>
    <t>ИТОГО:</t>
  </si>
  <si>
    <t>Выполненные работы по текущему ремонту</t>
  </si>
  <si>
    <t>Стоимость выполненных работ (руб.)</t>
  </si>
  <si>
    <t>ул.Гурьянова, д.1</t>
  </si>
  <si>
    <t>Исп. Л.С. Куликова</t>
  </si>
  <si>
    <t>Общая задолженность населения</t>
  </si>
  <si>
    <t>Доходы от размещенного оборудования</t>
  </si>
  <si>
    <t>ОПЛАЧЕНО</t>
  </si>
  <si>
    <t>население</t>
  </si>
  <si>
    <t>начислено</t>
  </si>
  <si>
    <t>Движение денежных средств</t>
  </si>
  <si>
    <t>Остаток</t>
  </si>
  <si>
    <t>ул.Гурьянова, д.2</t>
  </si>
  <si>
    <t>ул.Гурьянова, д.3</t>
  </si>
  <si>
    <t>долг</t>
  </si>
  <si>
    <t>Ремонт системы ХВС</t>
  </si>
  <si>
    <t>ул.Гурьянова, д.6</t>
  </si>
  <si>
    <t>ул.Гурьянова, д.8</t>
  </si>
  <si>
    <t>Остаток по выполненым работам по текущему ремонту</t>
  </si>
  <si>
    <t>ул.Гурьянова, д.9</t>
  </si>
  <si>
    <t>ул.Гурьянова, д.10</t>
  </si>
  <si>
    <t>Вознагрождение старшего по дому</t>
  </si>
  <si>
    <t>ул.Гурьянова, д.14</t>
  </si>
  <si>
    <t>ул.Гурьянова, д.18</t>
  </si>
  <si>
    <t>ул.Гурьянова, д.19</t>
  </si>
  <si>
    <t>ул.Гурьянова, д.21</t>
  </si>
  <si>
    <t>Ремонт системы отопления</t>
  </si>
  <si>
    <t>ул.Гурьянова, д.22</t>
  </si>
  <si>
    <t>ул.Гурьянова, д.24</t>
  </si>
  <si>
    <t>ул.Гурьянова, д.25</t>
  </si>
  <si>
    <t>ул.Гурьянова, д.27</t>
  </si>
  <si>
    <t>ул.Гурьянова, д.29</t>
  </si>
  <si>
    <t>ул.Гурьянова, д.31</t>
  </si>
  <si>
    <t>ул.Гурьянова, д.30</t>
  </si>
  <si>
    <t>ул.Гурьянова, д.34</t>
  </si>
  <si>
    <t>ул.Гурьянова, д.37</t>
  </si>
  <si>
    <t>ул.Гурьянова, д.38</t>
  </si>
  <si>
    <t>ул.Гурьянова, д.39</t>
  </si>
  <si>
    <t>ул.Гурьянова, д.40</t>
  </si>
  <si>
    <t>ул.Гурьянова, д.41</t>
  </si>
  <si>
    <t>ул.Гурьянова, д.42</t>
  </si>
  <si>
    <t>ул.Гурьянова, д.43</t>
  </si>
  <si>
    <t>ул.Гурьянова, д.44</t>
  </si>
  <si>
    <t>ул.Московская, д.60</t>
  </si>
  <si>
    <t>ул.Московская, д.91</t>
  </si>
  <si>
    <t>ул.Текстильная, д.1</t>
  </si>
  <si>
    <t>ул.Текстильная, д.2</t>
  </si>
  <si>
    <t>ул.Текстильная, д.3</t>
  </si>
  <si>
    <t>ул.Текстильная, д.4</t>
  </si>
  <si>
    <t>ул.Текстильная, д.5</t>
  </si>
  <si>
    <t>ул.Текстильная, д.7</t>
  </si>
  <si>
    <t>ул.Текстильная, д.6</t>
  </si>
  <si>
    <t>ул.Текстильная, д.8</t>
  </si>
  <si>
    <t>ул.Текстильная, д.9</t>
  </si>
  <si>
    <t>ул.Текстильная, д.11</t>
  </si>
  <si>
    <t>ул.Текстильная, д.15</t>
  </si>
  <si>
    <t>ул.Текстильная, д.13</t>
  </si>
  <si>
    <t>ул.Лесная, д.4</t>
  </si>
  <si>
    <t>ул.Лесная, д.3</t>
  </si>
  <si>
    <t>ул.Лесная, д.5</t>
  </si>
  <si>
    <t>ул.Мирная, д.1</t>
  </si>
  <si>
    <t>ул.Мирная, д.2</t>
  </si>
  <si>
    <t>ул.Мирная, д.4</t>
  </si>
  <si>
    <t>ул.Мирная, д.5</t>
  </si>
  <si>
    <t>ул.Мирная, д.6</t>
  </si>
  <si>
    <t>ул.Мирная, д.7</t>
  </si>
  <si>
    <t>ул.Мирная, д.8</t>
  </si>
  <si>
    <t>ул.Мирная, д.10</t>
  </si>
  <si>
    <t>ул.Мирная, д.9</t>
  </si>
  <si>
    <t>ул.Калужская, д.1</t>
  </si>
  <si>
    <t>ул.Калужская, д.2</t>
  </si>
  <si>
    <t>ул.Калужская, д.3</t>
  </si>
  <si>
    <t>ул.Жуковская, д.1</t>
  </si>
  <si>
    <t>ул.Жуковская, д.2</t>
  </si>
  <si>
    <t>ул.Жуковская, д.3</t>
  </si>
  <si>
    <t>ул.Жуковская, д.4</t>
  </si>
  <si>
    <t>Вознаграждение старшего по дому</t>
  </si>
  <si>
    <t>Ремонт кровли над кв. № 38</t>
  </si>
  <si>
    <t>Замена выключателей 3 подъезд</t>
  </si>
  <si>
    <t>ул.Текстильная, д.12</t>
  </si>
  <si>
    <t>Отчет по текущему ремонту МУП "МУК" на 31.12.2016 год</t>
  </si>
  <si>
    <t>ИТОГО НАЧИСЛЕНО:</t>
  </si>
  <si>
    <t>ИТОГО  ОПЛАЧЕНО:</t>
  </si>
  <si>
    <t>Остаток по "Текущему ремонту"</t>
  </si>
  <si>
    <t>Остаток по "Текущий ремонт"</t>
  </si>
  <si>
    <t>ИТОГО ОПЛАЧЕНО:</t>
  </si>
  <si>
    <t>ИТОГО НАЧИСЛЕННО:</t>
  </si>
  <si>
    <t xml:space="preserve">Остаток по "Текущий ремонт" </t>
  </si>
  <si>
    <t>Остаток по ст. "Текущий ремонт"</t>
  </si>
  <si>
    <t>Остаток по  ст."Текущий ремонт"</t>
  </si>
  <si>
    <t>Остаток по ст.  "Текущий ремонт"</t>
  </si>
  <si>
    <t>вознагрождение старшего по дому</t>
  </si>
  <si>
    <t>Отчет по текущему ремонту МУП "МУК" с 01.01.2021 по 30.06.2021г.</t>
  </si>
  <si>
    <t>Ремонт системы отопления в тех. Этаже</t>
  </si>
  <si>
    <t>Ремонт системы отопления кв. 37</t>
  </si>
  <si>
    <t>Ремонт отмостки</t>
  </si>
  <si>
    <t>Вознограждение старшего по дому</t>
  </si>
  <si>
    <t>Замена вводного крана ХВС кв. 19</t>
  </si>
  <si>
    <t>Замена оконных блоков на пластиковые</t>
  </si>
  <si>
    <t>Оштукатуривание откосов в подъездах № 1,4</t>
  </si>
  <si>
    <t>Замена центрального вентиля кв. 62</t>
  </si>
  <si>
    <t>Замена светодиодной лампочки подъезд 4</t>
  </si>
  <si>
    <t>Ремонт системы отопления а подъезде № 4</t>
  </si>
  <si>
    <t>Ремонт системы отопления кв. 14,15</t>
  </si>
  <si>
    <t>Косметический ремонт подъездов 1,2,3</t>
  </si>
  <si>
    <t>Заделка отверстия после проведения слесарных работ</t>
  </si>
  <si>
    <t>Изготовление металлических ограждений в МОП под. 2</t>
  </si>
  <si>
    <t>Замена автоматов в щитовой</t>
  </si>
  <si>
    <t>Установка шланга, система ГВС на чердаке</t>
  </si>
  <si>
    <t>Замена сборок на ГВС</t>
  </si>
  <si>
    <t>Ремонт системы ХВС в подъезде № 1</t>
  </si>
  <si>
    <t>Частичная замена трубы канализации на стояке</t>
  </si>
  <si>
    <t>Техническое обслуживание</t>
  </si>
  <si>
    <t>Ремонт системы отопления в ТУ</t>
  </si>
  <si>
    <t>Замена светильников в подъезде № 1</t>
  </si>
  <si>
    <t>Замена доводчика в подъезде</t>
  </si>
  <si>
    <t>Ремонт порога при входе в подъезд № 4</t>
  </si>
  <si>
    <t>Техническое обслуживание ПУ</t>
  </si>
  <si>
    <t>Замена диодных светильников в подъезде</t>
  </si>
  <si>
    <t>Замена оконных блоков на пластиковые в подъездах № 1,2</t>
  </si>
  <si>
    <t>Замена диодного светильника в подъезде</t>
  </si>
  <si>
    <t>Заделка отверстия после слесарных работ</t>
  </si>
  <si>
    <t>Ремонт системы ХВС кв. 25</t>
  </si>
  <si>
    <t>Ремонт системы отопления кв. 3,64</t>
  </si>
  <si>
    <t>Ремонт системы ХВС с частичной замены трубы кв. 71</t>
  </si>
  <si>
    <t>Установка лавочек</t>
  </si>
  <si>
    <t>Косметический ремонт подъездов 1,2</t>
  </si>
  <si>
    <t>Ремонт системы отопления кв. 38,39</t>
  </si>
  <si>
    <t>Заделка тех. отверстия после проведения с/т работ</t>
  </si>
  <si>
    <t>Ремонт тех. отверстия после слесарных работ</t>
  </si>
  <si>
    <t>Частичная замена трубы ХВС в кв. 10,11</t>
  </si>
  <si>
    <t>Ремонт канализации по стояку</t>
  </si>
  <si>
    <t>Ремонт системы отопления кв. 47</t>
  </si>
  <si>
    <t>Установка лавочки, информационной доски под. № 2</t>
  </si>
  <si>
    <t>Замена центрального вентиля на ХВС</t>
  </si>
  <si>
    <t>Ремонт входной двери</t>
  </si>
  <si>
    <t>Ремонт системы ГВС и ХВС в подвале дома</t>
  </si>
  <si>
    <t>Ремонт тамбурной двери подъез 4</t>
  </si>
  <si>
    <t>Ремонт системы отопления кв. 2</t>
  </si>
  <si>
    <t>Замена оконных блоков в МОП 1,2,5,6 подъезды</t>
  </si>
  <si>
    <t xml:space="preserve">Ремент системы отопления </t>
  </si>
  <si>
    <t>Установка пружин на тамбурные двери под. 2,4,5</t>
  </si>
  <si>
    <t>Изготовление и установка песочницы</t>
  </si>
  <si>
    <t>Установка диодной лампы под. 2</t>
  </si>
  <si>
    <t>Ремонт трубы канализации в под. №3</t>
  </si>
  <si>
    <t>Ремонт цоколя у первого подъезда</t>
  </si>
  <si>
    <t xml:space="preserve">Замена выключателей в подъездах 1,3 </t>
  </si>
  <si>
    <t>Заделка т/о после слесарных работ</t>
  </si>
  <si>
    <t>Замена сборки на чердаке</t>
  </si>
  <si>
    <t>Замена ввода на ХВС кв. 6</t>
  </si>
  <si>
    <t>Ремонт отопления на чердаке</t>
  </si>
  <si>
    <t>Замена оконных блоков на пластиковые под 2,3</t>
  </si>
  <si>
    <t>Установка заглушки система ХВС</t>
  </si>
  <si>
    <t>Частичная замена трубы ХВС в подвале дома</t>
  </si>
  <si>
    <t>Частичная замена трубы канализации в подъезде № 1</t>
  </si>
  <si>
    <t>Частичная замена трубы канализации кв. 7</t>
  </si>
  <si>
    <t>Установка шланга ф20мм в подвале дома</t>
  </si>
  <si>
    <t xml:space="preserve">Перерасчет по статье текущий ремонт </t>
  </si>
  <si>
    <t>Частичный ремонт кровли над подъездом № 2</t>
  </si>
  <si>
    <t>Заделка трещин в чердачном помещении</t>
  </si>
  <si>
    <t>Ремонт поэтажных щитков подъезд № 3</t>
  </si>
  <si>
    <t>Замена замка на подвальном помещении</t>
  </si>
  <si>
    <t>Очистка подвала от старой изоляции</t>
  </si>
  <si>
    <t xml:space="preserve">Частичная замена канализационной трубы в подвале </t>
  </si>
  <si>
    <t>Материалы на субботник</t>
  </si>
  <si>
    <t xml:space="preserve">Изготовление и установка песочницы, ремонт и окрас скамеек </t>
  </si>
  <si>
    <t>Утепление лючка в подвал</t>
  </si>
  <si>
    <t>Ремонт порожка</t>
  </si>
  <si>
    <t>Замена досок в тамбуре</t>
  </si>
  <si>
    <t>Ремонт дымовентиляционных труб на кровле</t>
  </si>
  <si>
    <t>Частичный ремонт кровли над кв. 5</t>
  </si>
  <si>
    <t>Ремонт двери в подъезде № 1</t>
  </si>
  <si>
    <t>Вырубка дерева с утилизацией на придомовой территории</t>
  </si>
  <si>
    <t>Установка замка эл.щитовую</t>
  </si>
  <si>
    <t>Частичная замена канализационной трубы</t>
  </si>
  <si>
    <t>Замена входной двери на металлическую в подъезде №2</t>
  </si>
  <si>
    <t>Ремонт тамбурного помещения в подъезде № 2</t>
  </si>
  <si>
    <t>Замена входных дверей на металлические</t>
  </si>
  <si>
    <t>Ремонт слухового окна</t>
  </si>
  <si>
    <t>Ремонт стояка ХВС с частичной заменой</t>
  </si>
  <si>
    <t>Остекление оконного блока в подъезде № 1</t>
  </si>
  <si>
    <t>Замена центрального вентиля ХВС</t>
  </si>
  <si>
    <t>Ремонт ограждения у первого подъезда</t>
  </si>
  <si>
    <t>Замена диодной лампочки в подъезде № 2</t>
  </si>
  <si>
    <t>Оштукатуривание откосов в подъездах № 5,6</t>
  </si>
  <si>
    <t>Ремонт системы ХВС на вводе в дом кв. 32</t>
  </si>
  <si>
    <t>Ремонт системы отопления в подвале дома</t>
  </si>
  <si>
    <t>Ремонт стояка ХВС кв. 40</t>
  </si>
  <si>
    <t>Замена вводного вентиля кв. 84</t>
  </si>
  <si>
    <t>Ремонт тамбурной двери в подъезде № 1</t>
  </si>
  <si>
    <t>Ремонт системы отопления в МОП</t>
  </si>
  <si>
    <t>Ремонт лавочки</t>
  </si>
  <si>
    <t>Частичная замена трубы канализации кв.15</t>
  </si>
  <si>
    <t>Замена центрального вентиля кв. 10</t>
  </si>
  <si>
    <t>Замена центрального вентиля ХВС кв. 2</t>
  </si>
  <si>
    <t>Частичный ремонт кровли с использованием автовышки</t>
  </si>
  <si>
    <t>Ремонт входной двери в подвал</t>
  </si>
  <si>
    <t>Ремонт лавочки, детской горки</t>
  </si>
  <si>
    <t>ул.Московская, д.66</t>
  </si>
  <si>
    <t>Установка эл.счетчика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</si>
  <si>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Гурьянова, дом № 1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</si>
  <si>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>Жилая площадь дома - 1087,3 кв.м.                                                                                     Площадь МОП - 704,4 кв.м.</t>
  </si>
  <si>
    <t xml:space="preserve">Количество квартир - 26                                </t>
  </si>
  <si>
    <t>Количество проживающих - 36 чел.</t>
  </si>
  <si>
    <t xml:space="preserve">Остаток средств на начало текущего периода                            </t>
  </si>
  <si>
    <t>1. Задолженность населения по оплате на начало отчетного периода по статье "Текуший ремонт"</t>
  </si>
  <si>
    <t>1.1. Задолженность населения по оплате на начало отчетного периода по статье "Текуший ремонт разовый"</t>
  </si>
  <si>
    <t>2. Начислено за отчетный период по статье "Текущий ремонт"</t>
  </si>
  <si>
    <t>2.1. Начислено за отчетный период по статье "Текущий ремонт разовый"</t>
  </si>
  <si>
    <t>3. Оплачено населением за отчетный период по статье "Текущий ремонт"</t>
  </si>
  <si>
    <t>3.1. Оплачено населением за отчетный период по статье "Текущий ремонт разовый"</t>
  </si>
  <si>
    <t>4. Иной доход дома</t>
  </si>
  <si>
    <t>5. Выполненные работы по статье "Текущий ремонт" за отчетный период</t>
  </si>
  <si>
    <t>5.1 Установка снегозадержателей на кровле</t>
  </si>
  <si>
    <t>5.2 Использование автовышки для очистки кровли от ледового образования</t>
  </si>
  <si>
    <t>6. Задолженность населения по оплате на конец отчетного периода</t>
  </si>
  <si>
    <t>7. Остаток денежных средств по статье "Текущий ремонт" на конец отчетного периода</t>
  </si>
  <si>
    <t xml:space="preserve">Количество квартир - 78                                </t>
  </si>
  <si>
    <t>Количество проживающих - 162 чел.</t>
  </si>
  <si>
    <t>5.1 Вознаграждение старшего по дому</t>
  </si>
  <si>
    <t>5.2 Ремонт системы ХВС в приямке 2-го подъезда</t>
  </si>
  <si>
    <t>5.3 Ремонт лавочек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</si>
  <si>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Гурьянова, дом № 2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</si>
  <si>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Гурьянова, дом № 3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</si>
  <si>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>Количество проживающих - 164 чел.</t>
  </si>
  <si>
    <t>5.1 Ремонт бетонного пола в МОП</t>
  </si>
  <si>
    <t>5.2 Ремонт системы отопления кв. 53</t>
  </si>
  <si>
    <t>5.3 Установка решеток на площадках подъезды 1,4</t>
  </si>
  <si>
    <t>5.4 Ремонт системы отопления кв. 54,71</t>
  </si>
  <si>
    <t>5.5 Замена замков на лючках</t>
  </si>
  <si>
    <t>5.6 Косметический ремонт подъездов № 1,4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</si>
  <si>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Гурьянова, дом № 6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</si>
  <si>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 xml:space="preserve">Количество квартир - 64                                </t>
  </si>
  <si>
    <t>Количество проживающих - 127 чел.</t>
  </si>
  <si>
    <t>5.1 Заделка отверстия после слесарных работ</t>
  </si>
  <si>
    <t>5.2 Ремонт системы канализации</t>
  </si>
  <si>
    <t>5.3 Финансирование работ по устройству парковки 20%</t>
  </si>
  <si>
    <t>5.4 Замена центрального вентиля кв. 45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</si>
  <si>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Гурьянова, дом № 8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</si>
  <si>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 xml:space="preserve">Количество квартир - 36                                </t>
  </si>
  <si>
    <t>Количество проживающих - 78 чел.</t>
  </si>
  <si>
    <t>5.1 Замена сборок на отоплении</t>
  </si>
  <si>
    <t>5.2 Техническое заключение БТИ, кровля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</si>
  <si>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Гурьянова, дом № 9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</si>
  <si>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>Количество проживающих - 177 чел.</t>
  </si>
  <si>
    <t>5.1 Ремонт системы отопления</t>
  </si>
  <si>
    <t>5.2 Замена центрального вентиля кв. 71</t>
  </si>
  <si>
    <t>5.3 Замена оконных блоков на пластиковые</t>
  </si>
  <si>
    <t>Жилая площадь дома - 3 095,9 кв.м.                                                               Площадь МОП - 240 кв.м.</t>
  </si>
  <si>
    <t>Жилая площадь дома - 1 657 кв.м.                                                              Площадь МОП - 220,6 кв.м.</t>
  </si>
  <si>
    <t>Жилая площадь дома - 2 543,5 кв.м.                                                                Площадь МОП - 256,5 кв.м.</t>
  </si>
  <si>
    <t>Жилая площадь дома - 3 100,5 кв.м.                                                                   Площадь МОП - 244 кв.м.</t>
  </si>
  <si>
    <t>Жилая площадь дома - 3 117 кв.м.                                                                        Площадь МОП - 245,6 кв.м.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</si>
  <si>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Гурьянова, дом № 14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</si>
  <si>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 xml:space="preserve">Количество квартир - 80                                </t>
  </si>
  <si>
    <t>Количество проживающих - 145 чел.</t>
  </si>
  <si>
    <t>5.1 Замена трубы ХВС в подвале дома</t>
  </si>
  <si>
    <t>5.2 Замена светильников подъезд № 2</t>
  </si>
  <si>
    <t>5.3 Частичная замена трубы отопления в подвале подъезд № 1</t>
  </si>
  <si>
    <t>5.4 Замена сборок на отопление в подвале</t>
  </si>
  <si>
    <t>5.5 Ремонт доводчика в подъезде № 3</t>
  </si>
  <si>
    <t>5.6 Ремонт водосточной трубы у подъезда № 4</t>
  </si>
  <si>
    <t>5.7 Восстановление конька кровли</t>
  </si>
  <si>
    <t>5.8 Замена доводчика подъезд № 1</t>
  </si>
  <si>
    <t>5.9 Навеска замка на лючок</t>
  </si>
  <si>
    <t>5.10 Техническое обслуживание ОДПУ</t>
  </si>
  <si>
    <t>Жилая площадь дома - 2 997,5 кв.м.                                                               Площадь МОП - 244 кв.м.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</si>
  <si>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Гурьянова, дом № 18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</si>
  <si>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>Количество проживающих - 158 чел.</t>
  </si>
  <si>
    <t>5.1 Замена диодных ламп подъезд № 1,3</t>
  </si>
  <si>
    <t>5.2 Ремонт системы отопления кв. 43</t>
  </si>
  <si>
    <t>5.3 Ремонт системы отопления в подвале дома</t>
  </si>
  <si>
    <t>5.4 Оштукатуривание откосов в подъезде 1,2</t>
  </si>
  <si>
    <t>5.5 Техническое обслуживание ОДПУ</t>
  </si>
  <si>
    <t>5.6 Замена трубы ХВС в подвале дома</t>
  </si>
  <si>
    <t>Жилая площадь дома - 3 168 кв.м.                                                                  Площадь МОП - 246 кв.м.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</si>
  <si>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Гурьянова, дом № 19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</si>
  <si>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>Количество проживающих - 165 чел.</t>
  </si>
  <si>
    <t>5.2 Замена центрального вентиля кв. 53</t>
  </si>
  <si>
    <t>5.3 Ремонт двери в подвальном помещении № 4</t>
  </si>
  <si>
    <t>Жилая площадь дома - 3 184,7 кв.м.                                                               Площадь МОП - 246 кв.м.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</si>
  <si>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Гурьянова, дом № 21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</si>
  <si>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>5.1 Ремонт системы отопления кв. 29,77</t>
  </si>
  <si>
    <t>5.2 Замена центрального вентиля кв.38</t>
  </si>
  <si>
    <t>Жилая площадь дома - 3 177,6 кв.м.                                                            Площадь МОП - 244,4 кв.м.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</si>
  <si>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Гурьянова, дом № 22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</si>
  <si>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>Количество проживающих - 102 чел.</t>
  </si>
  <si>
    <t>5.1 Заделка отверстий после слесарных работ</t>
  </si>
  <si>
    <t>5.2 Ремонт системы отопления кв.61</t>
  </si>
  <si>
    <t>5.3 Поверка ОДПУ</t>
  </si>
  <si>
    <t>5.4 Техническое обслуживание ОДПУ</t>
  </si>
  <si>
    <t>5.5 Замена центрального вентиля ХВС кв.38</t>
  </si>
  <si>
    <t>Жилая площадь дома - 3 223,8 кв.м.                                                                Площадь МОП - 248 кв.м.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</si>
  <si>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Гурьянова, дом № 25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</si>
  <si>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 xml:space="preserve">Количество квартир - 60                                </t>
  </si>
  <si>
    <t>5.1 Ремонт системы отопления кв.50</t>
  </si>
  <si>
    <t>5.2 Ремонт системы отопления в подвале дома</t>
  </si>
  <si>
    <t>5.3 Ремонт канализации в подвале дома</t>
  </si>
  <si>
    <t>5.4 Ремонт системы ГВС в подвале дома</t>
  </si>
  <si>
    <t>5.5 Устройства на тех.этаже, на продухи металлические сетки</t>
  </si>
  <si>
    <t>Жилая площадь дома - 3 708,5 кв.м.                                                            Площадь МОП - 467,5 кв.м.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</si>
  <si>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Гурьянова, дом № 27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</si>
  <si>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 xml:space="preserve">Количество квартир - 100                                </t>
  </si>
  <si>
    <t>Количество проживающих - 224 чел.</t>
  </si>
  <si>
    <t>5.1 Ремонт системы отопления кв.20</t>
  </si>
  <si>
    <t>5.2 Заделка отверстия после слесарных работ</t>
  </si>
  <si>
    <t>5.3 Ремонт канализационного стояка кв.39</t>
  </si>
  <si>
    <t>5.4 Ремонт системы ХВС</t>
  </si>
  <si>
    <t>5.6 Оштукатуривание откосов в под. 1,2,5,6</t>
  </si>
  <si>
    <t>Жилая площадь дома - 4 581,7 кв.м.                                                                Площадь МОП - 443 кв.м.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</si>
  <si>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Гурьянова, дом № 29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</si>
  <si>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>Количество проживающих - 225 чел.</t>
  </si>
  <si>
    <t>5.1 Спил деревьев</t>
  </si>
  <si>
    <t>5.2 Установка лавочки у 4-го подъезда</t>
  </si>
  <si>
    <t>5.3 Замена центрального вентиля кв.50,53</t>
  </si>
  <si>
    <t>5.4 Замена сборок в подвале дома</t>
  </si>
  <si>
    <t>5.5 Ремонт балконной плиты кв.50</t>
  </si>
  <si>
    <t>5.6 Ремонт системы отопления</t>
  </si>
  <si>
    <t>5.7 Ремонт кровли над кв.99</t>
  </si>
  <si>
    <t>5.8 Частичная замена фановой трубы</t>
  </si>
  <si>
    <t>5.9 Замена навесного замка</t>
  </si>
  <si>
    <t>5.10 Ремонт системы отопления в подвале дома</t>
  </si>
  <si>
    <t>Жилая площадь дома - 4 497,1 кв.м.                                                                Площадь МОП - 397 кв.м.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</si>
  <si>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Гурьянова, дом № 30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</si>
  <si>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>Количество проживающих - 239 чел.</t>
  </si>
  <si>
    <t>5.1 Замена спускного крана на отопительном приборе</t>
  </si>
  <si>
    <t>5.2 Спил деревьев</t>
  </si>
  <si>
    <t>5.3 Замена вводного крана в квартиру, кв.68</t>
  </si>
  <si>
    <t>5.4 Частичная замена трубы ХВС на стояке, под. 1</t>
  </si>
  <si>
    <t>5.5 Ремонт тамбурной двери, под.1</t>
  </si>
  <si>
    <t>Жилая площадь дома - 4 484,9 кв.м.                                                             Площадь МОП - 464,3 кв.м.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</si>
  <si>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Гурьянова, дом № 31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</si>
  <si>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>Количество проживающих - 155 чел.</t>
  </si>
  <si>
    <t>5.1 Ремонт входной двери в подвал</t>
  </si>
  <si>
    <t>5.2 Оштукатуривание откосов в подъездах 2,3</t>
  </si>
  <si>
    <t>5.3 Замена оконных блоков в подъезде № 4</t>
  </si>
  <si>
    <t>Жилая площадь дома - 3 131,9 кв.м.                                                              Площадь МОП - 240 кв.м.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</si>
  <si>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Гурьянова, дом № 34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</si>
  <si>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>5.1 Остекление МОП</t>
  </si>
  <si>
    <t>5.2 Ремонт фасада дома с использованием автовышки</t>
  </si>
  <si>
    <t>5.3 Заделка отверстия после слесарных работ</t>
  </si>
  <si>
    <t>5.4 Ремонт системы отопления в подвале дома</t>
  </si>
  <si>
    <t>5.5 Бетонирование подвального помещения</t>
  </si>
  <si>
    <t>5.6 Устройство заглушки на дренажную систему</t>
  </si>
  <si>
    <t>Жилая площадь дома - 3 161,2 кв.м.                                                                Площадь МОП - 242 кв.м.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</si>
  <si>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Гурьянова, дом № 37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</si>
  <si>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>Количество проживающих - 168 чел.</t>
  </si>
  <si>
    <t>5.1 Ремонт лавочки, под. № 3</t>
  </si>
  <si>
    <t xml:space="preserve">5.2 Замена диодного светильника </t>
  </si>
  <si>
    <t>5.3 Спил деревьев</t>
  </si>
  <si>
    <t>5.4 Ремонт системы отопления на чердаке</t>
  </si>
  <si>
    <t>5.5 Ремонт системы отопления кв. 54</t>
  </si>
  <si>
    <t>5.6 Замена оконных блоков в под. № 1</t>
  </si>
  <si>
    <t>5.7 Частичная замена трубы ХВС на стояке, кв. 18</t>
  </si>
  <si>
    <t>Жилая площадь дома - 3 179,1 кв.м.                                                               Площадь МОП - 242 кв.м.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</si>
  <si>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Гурьянова, дом № 43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</si>
  <si>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 xml:space="preserve">Количество квартир - 30                                </t>
  </si>
  <si>
    <t>Количество проживающих - 88 чел.</t>
  </si>
  <si>
    <t>5.1 Замена вентилей на отопительных приборах, кв. 20</t>
  </si>
  <si>
    <t>5.2 Установка лавочек</t>
  </si>
  <si>
    <t>5.3 Заделка слухового окна поликарбонатом</t>
  </si>
  <si>
    <t>5.4 Поверка ОДПУ отопления</t>
  </si>
  <si>
    <t>5.5 Ремонт кровли над кв.20</t>
  </si>
  <si>
    <t>5.6 Техническое обслуживание ОДПУ отопления</t>
  </si>
  <si>
    <t>Жилая площадь дома - 2 752,5 кв.м.                                                             Площадь МОП - 350,2 кв.м.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</si>
  <si>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Московская, дом № 91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</si>
  <si>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 xml:space="preserve">Количество квартир - 119                                </t>
  </si>
  <si>
    <t>Количество проживающих - 341 чел.</t>
  </si>
  <si>
    <t>5.2 Замена вводных вентилей ГВС и ХВС в кв. 26</t>
  </si>
  <si>
    <t>5.3 Окраска крыльцев дома</t>
  </si>
  <si>
    <t>5.4 Замена диодных ламп</t>
  </si>
  <si>
    <t>5.5 Установка циркуляционного насоса</t>
  </si>
  <si>
    <t>5.6 Техническое обслуживание ОДПУ</t>
  </si>
  <si>
    <t>5.7 Замена навесного замка</t>
  </si>
  <si>
    <t>Жилая площадь дома - 6964,6 кв.м.                                                            Площадь МОП - 1275,5 кв.м.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</si>
  <si>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Лесная, дом № 3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</si>
  <si>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 xml:space="preserve">Количество квартир - 32                                </t>
  </si>
  <si>
    <t>Количество проживающих - 58 чел.</t>
  </si>
  <si>
    <t>5.1 Ремонт межпанельных стыков с использованием автовышки</t>
  </si>
  <si>
    <t>5.2 Ремонт трубы ГВС в подвале дома</t>
  </si>
  <si>
    <t>5.3 Изготовление и установка металлических дверей в подвал дома</t>
  </si>
  <si>
    <t>5.4 Устройство решетки в душевой, под. 2</t>
  </si>
  <si>
    <t>5.5 Выставленный долг дома по ст. "Текущий ремонт разовый"</t>
  </si>
  <si>
    <t>Жилая площадь дома - 685,7 кв.м.                                                               Площадь МОП - 186,1 кв.м.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</si>
  <si>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Калужская, дом № 1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</si>
  <si>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 xml:space="preserve">Количество квартир - 40                                </t>
  </si>
  <si>
    <t>Количество проживающих - 93 чел.</t>
  </si>
  <si>
    <t>5.1 Ремонт системы отопления в подвале дома</t>
  </si>
  <si>
    <t>5.2 Ремонт системы отопления в МОП, под. 1</t>
  </si>
  <si>
    <t>Жилая площадь дома - 1 717,8 кв.м.                                                            Площадь МОП - 162,5 кв.м.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</si>
  <si>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Калужская, дом № 2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</si>
  <si>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 xml:space="preserve">Количество квартир - 90                                </t>
  </si>
  <si>
    <t>Количество проживающих - 218 чел.</t>
  </si>
  <si>
    <t>5.1 Частичная замена трубы ХВС и трубы канализации, под. 6</t>
  </si>
  <si>
    <t>5.2 Замок на подвальное помещение, под. 5</t>
  </si>
  <si>
    <t>5.3 Установка замка на лючок чердака</t>
  </si>
  <si>
    <t>5.4 Замена центрального вентиля кв. 23</t>
  </si>
  <si>
    <t>5.5 Ремонт системы отопления кв.13</t>
  </si>
  <si>
    <t>5.6 Ремонт системы отопления в подвале дома</t>
  </si>
  <si>
    <t>5.7 Частичная замена трубы канализации в подвале дома</t>
  </si>
  <si>
    <t>5.8 Вознаграждение старшего по дому</t>
  </si>
  <si>
    <t>Жилая площадь дома - 3 920,4 кв.м.                                                             Площадь МОП - 470,6 кв.м.</t>
  </si>
  <si>
    <r>
      <rPr>
        <b/>
        <sz val="16"/>
        <color indexed="8"/>
        <rFont val="Calibri"/>
        <family val="2"/>
      </rPr>
      <t>Отчёт МУП "МУК"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по статье "Текущий ремонт" перед собственниками помещений                                                   многоквартирного дома по адресу:                                                                                                  </t>
    </r>
    <r>
      <rPr>
        <b/>
        <sz val="14"/>
        <color indexed="8"/>
        <rFont val="Calibri"/>
        <family val="2"/>
      </rPr>
      <t>г. Белоусово, ул. Калужская, дом № 3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>за отчетный период 01.07.2021г. по 31.12.2021г.</t>
    </r>
  </si>
  <si>
    <t>Количество проживающих - 119 чел.</t>
  </si>
  <si>
    <t>5.1 Замена диодных прожекторов над подъездами</t>
  </si>
  <si>
    <t>Жилая площадь дома - 3 020,7 кв.м.                                                                Площадь МОП - 464 кв.м.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</si>
</sst>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#.##0.00"/>
    <numFmt numFmtId="190" formatCode="#.##0.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</numFmts>
  <fonts count="67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1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distributed" wrapText="1"/>
    </xf>
    <xf numFmtId="0" fontId="13" fillId="0" borderId="15" xfId="0" applyFont="1" applyFill="1" applyBorder="1" applyAlignment="1">
      <alignment horizontal="left" vertical="distributed" wrapText="1"/>
    </xf>
    <xf numFmtId="0" fontId="13" fillId="0" borderId="15" xfId="0" applyFont="1" applyFill="1" applyBorder="1" applyAlignment="1">
      <alignment horizontal="left" vertical="justify" wrapText="1"/>
    </xf>
    <xf numFmtId="0" fontId="2" fillId="0" borderId="16" xfId="0" applyNumberFormat="1" applyFont="1" applyBorder="1" applyAlignment="1">
      <alignment horizont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63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13" fillId="0" borderId="2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distributed" wrapText="1"/>
    </xf>
    <xf numFmtId="0" fontId="13" fillId="0" borderId="15" xfId="0" applyFont="1" applyFill="1" applyBorder="1" applyAlignment="1">
      <alignment horizontal="center" vertical="distributed" wrapText="1"/>
    </xf>
    <xf numFmtId="0" fontId="2" fillId="0" borderId="11" xfId="0" applyFont="1" applyBorder="1" applyAlignment="1">
      <alignment horizontal="left" vertical="distributed" wrapText="1"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left" vertical="center" wrapText="1"/>
    </xf>
    <xf numFmtId="1" fontId="8" fillId="0" borderId="23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1" fontId="63" fillId="0" borderId="1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24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2" fontId="63" fillId="0" borderId="14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195" fontId="13" fillId="0" borderId="10" xfId="0" applyNumberFormat="1" applyFont="1" applyFill="1" applyBorder="1" applyAlignment="1">
      <alignment horizontal="center" vertical="center" wrapText="1"/>
    </xf>
    <xf numFmtId="195" fontId="13" fillId="0" borderId="17" xfId="0" applyNumberFormat="1" applyFont="1" applyFill="1" applyBorder="1" applyAlignment="1">
      <alignment horizontal="center" vertical="center" wrapText="1"/>
    </xf>
    <xf numFmtId="195" fontId="13" fillId="0" borderId="18" xfId="0" applyNumberFormat="1" applyFont="1" applyFill="1" applyBorder="1" applyAlignment="1">
      <alignment horizontal="center" vertical="center" wrapText="1"/>
    </xf>
    <xf numFmtId="195" fontId="13" fillId="0" borderId="15" xfId="0" applyNumberFormat="1" applyFont="1" applyFill="1" applyBorder="1" applyAlignment="1">
      <alignment horizontal="center" vertical="center" wrapText="1"/>
    </xf>
    <xf numFmtId="195" fontId="63" fillId="0" borderId="14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2" fontId="13" fillId="0" borderId="18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63" fillId="0" borderId="14" xfId="0" applyNumberFormat="1" applyFont="1" applyFill="1" applyBorder="1" applyAlignment="1">
      <alignment horizontal="left" vertical="center"/>
    </xf>
    <xf numFmtId="1" fontId="8" fillId="0" borderId="23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1" fontId="8" fillId="0" borderId="25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2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17" fillId="0" borderId="18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distributed" wrapText="1"/>
    </xf>
    <xf numFmtId="0" fontId="0" fillId="0" borderId="15" xfId="0" applyFont="1" applyFill="1" applyBorder="1" applyAlignment="1">
      <alignment horizontal="center" vertical="distributed" wrapText="1"/>
    </xf>
    <xf numFmtId="0" fontId="4" fillId="0" borderId="14" xfId="0" applyFont="1" applyBorder="1" applyAlignment="1">
      <alignment horizontal="center" vertical="center" wrapText="1"/>
    </xf>
    <xf numFmtId="2" fontId="63" fillId="0" borderId="26" xfId="0" applyNumberFormat="1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0" fontId="6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/>
    </xf>
    <xf numFmtId="2" fontId="63" fillId="0" borderId="29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195" fontId="0" fillId="0" borderId="10" xfId="0" applyNumberFormat="1" applyFont="1" applyFill="1" applyBorder="1" applyAlignment="1">
      <alignment horizontal="center" vertical="center" wrapText="1"/>
    </xf>
    <xf numFmtId="195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center" vertical="center"/>
    </xf>
    <xf numFmtId="0" fontId="6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0" fillId="0" borderId="33" xfId="0" applyBorder="1" applyAlignment="1">
      <alignment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3" fillId="0" borderId="2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wrapText="1"/>
    </xf>
    <xf numFmtId="2" fontId="12" fillId="0" borderId="25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53" fillId="0" borderId="42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5" fillId="0" borderId="0" xfId="0" applyFont="1" applyAlignment="1">
      <alignment horizontal="left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left" wrapText="1"/>
    </xf>
    <xf numFmtId="4" fontId="0" fillId="33" borderId="0" xfId="0" applyNumberFormat="1" applyFill="1" applyAlignment="1">
      <alignment horizontal="center" vertical="center" wrapText="1"/>
    </xf>
    <xf numFmtId="0" fontId="66" fillId="0" borderId="26" xfId="0" applyFont="1" applyBorder="1" applyAlignment="1">
      <alignment horizontal="left" wrapText="1"/>
    </xf>
    <xf numFmtId="0" fontId="66" fillId="0" borderId="44" xfId="0" applyFont="1" applyBorder="1" applyAlignment="1">
      <alignment horizontal="left" wrapText="1"/>
    </xf>
    <xf numFmtId="0" fontId="53" fillId="0" borderId="45" xfId="0" applyFont="1" applyBorder="1" applyAlignment="1">
      <alignment horizontal="left" wrapText="1"/>
    </xf>
    <xf numFmtId="0" fontId="53" fillId="0" borderId="46" xfId="0" applyFont="1" applyBorder="1" applyAlignment="1">
      <alignment horizontal="left" wrapText="1"/>
    </xf>
    <xf numFmtId="0" fontId="53" fillId="0" borderId="47" xfId="0" applyFont="1" applyBorder="1" applyAlignment="1">
      <alignment horizontal="left" wrapText="1"/>
    </xf>
    <xf numFmtId="0" fontId="53" fillId="0" borderId="48" xfId="0" applyFont="1" applyBorder="1" applyAlignment="1">
      <alignment horizontal="left"/>
    </xf>
    <xf numFmtId="0" fontId="0" fillId="0" borderId="49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66" fillId="0" borderId="26" xfId="0" applyFont="1" applyBorder="1" applyAlignment="1">
      <alignment horizontal="left" vertical="top"/>
    </xf>
    <xf numFmtId="0" fontId="66" fillId="0" borderId="44" xfId="0" applyFont="1" applyBorder="1" applyAlignment="1">
      <alignment horizontal="left" vertical="top"/>
    </xf>
    <xf numFmtId="0" fontId="66" fillId="0" borderId="33" xfId="0" applyFont="1" applyBorder="1" applyAlignment="1">
      <alignment horizontal="left" vertical="top"/>
    </xf>
    <xf numFmtId="0" fontId="66" fillId="0" borderId="26" xfId="0" applyFont="1" applyBorder="1" applyAlignment="1">
      <alignment horizontal="center" vertical="top"/>
    </xf>
    <xf numFmtId="0" fontId="66" fillId="0" borderId="33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wrapText="1"/>
    </xf>
    <xf numFmtId="2" fontId="0" fillId="0" borderId="2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5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0" fontId="53" fillId="0" borderId="56" xfId="0" applyFont="1" applyBorder="1" applyAlignment="1">
      <alignment horizontal="left" wrapText="1"/>
    </xf>
    <xf numFmtId="0" fontId="53" fillId="0" borderId="27" xfId="0" applyFont="1" applyBorder="1" applyAlignment="1">
      <alignment horizontal="left" wrapText="1"/>
    </xf>
    <xf numFmtId="2" fontId="53" fillId="0" borderId="27" xfId="0" applyNumberFormat="1" applyFont="1" applyBorder="1" applyAlignment="1">
      <alignment horizontal="center" vertical="center"/>
    </xf>
    <xf numFmtId="2" fontId="53" fillId="0" borderId="57" xfId="0" applyNumberFormat="1" applyFont="1" applyBorder="1" applyAlignment="1">
      <alignment horizontal="center" vertical="center"/>
    </xf>
    <xf numFmtId="2" fontId="66" fillId="0" borderId="44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0" borderId="5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2" fontId="0" fillId="0" borderId="13" xfId="0" applyNumberFormat="1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2" fontId="17" fillId="0" borderId="25" xfId="0" applyNumberFormat="1" applyFont="1" applyFill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2" fontId="17" fillId="0" borderId="25" xfId="0" applyNumberFormat="1" applyFont="1" applyFill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center" vertical="center" wrapText="1"/>
    </xf>
    <xf numFmtId="4" fontId="66" fillId="0" borderId="26" xfId="0" applyNumberFormat="1" applyFont="1" applyBorder="1" applyAlignment="1">
      <alignment horizontal="center" vertical="top"/>
    </xf>
    <xf numFmtId="4" fontId="66" fillId="0" borderId="44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1" fillId="0" borderId="61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95" fontId="12" fillId="0" borderId="25" xfId="0" applyNumberFormat="1" applyFont="1" applyFill="1" applyBorder="1" applyAlignment="1">
      <alignment horizontal="center" vertical="center" wrapText="1"/>
    </xf>
    <xf numFmtId="195" fontId="12" fillId="0" borderId="1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" fontId="4" fillId="0" borderId="64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 vertical="center"/>
    </xf>
    <xf numFmtId="0" fontId="66" fillId="0" borderId="26" xfId="0" applyFont="1" applyBorder="1" applyAlignment="1">
      <alignment horizontal="left" vertical="center"/>
    </xf>
    <xf numFmtId="0" fontId="66" fillId="0" borderId="44" xfId="0" applyFont="1" applyBorder="1" applyAlignment="1">
      <alignment horizontal="left" vertical="center"/>
    </xf>
    <xf numFmtId="0" fontId="66" fillId="0" borderId="33" xfId="0" applyFont="1" applyBorder="1" applyAlignment="1">
      <alignment horizontal="left" vertical="center"/>
    </xf>
    <xf numFmtId="4" fontId="66" fillId="0" borderId="26" xfId="0" applyNumberFormat="1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distributed" wrapText="1"/>
    </xf>
    <xf numFmtId="0" fontId="13" fillId="0" borderId="16" xfId="0" applyFont="1" applyFill="1" applyBorder="1" applyAlignment="1">
      <alignment horizontal="center" vertical="distributed" wrapText="1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distributed" wrapText="1"/>
    </xf>
    <xf numFmtId="0" fontId="0" fillId="0" borderId="16" xfId="0" applyFont="1" applyFill="1" applyBorder="1" applyAlignment="1">
      <alignment horizontal="center" vertical="distributed" wrapText="1"/>
    </xf>
    <xf numFmtId="2" fontId="0" fillId="0" borderId="16" xfId="0" applyNumberFormat="1" applyFont="1" applyFill="1" applyBorder="1" applyAlignment="1">
      <alignment horizontal="center" vertical="center"/>
    </xf>
    <xf numFmtId="2" fontId="13" fillId="0" borderId="25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6" fillId="0" borderId="66" xfId="0" applyNumberFormat="1" applyFont="1" applyFill="1" applyBorder="1" applyAlignment="1">
      <alignment horizontal="center" vertical="center"/>
    </xf>
    <xf numFmtId="2" fontId="0" fillId="0" borderId="67" xfId="0" applyNumberFormat="1" applyFont="1" applyFill="1" applyBorder="1" applyAlignment="1">
      <alignment horizontal="center" vertical="center" wrapText="1"/>
    </xf>
    <xf numFmtId="2" fontId="0" fillId="0" borderId="68" xfId="0" applyNumberFormat="1" applyFont="1" applyFill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4" fontId="66" fillId="34" borderId="44" xfId="0" applyNumberFormat="1" applyFont="1" applyFill="1" applyBorder="1" applyAlignment="1">
      <alignment horizontal="center" vertical="center"/>
    </xf>
    <xf numFmtId="0" fontId="66" fillId="34" borderId="33" xfId="0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195" fontId="0" fillId="0" borderId="25" xfId="0" applyNumberFormat="1" applyFont="1" applyFill="1" applyBorder="1" applyAlignment="1">
      <alignment horizontal="center" vertical="center" wrapText="1"/>
    </xf>
    <xf numFmtId="195" fontId="0" fillId="0" borderId="16" xfId="0" applyNumberFormat="1" applyFont="1" applyFill="1" applyBorder="1" applyAlignment="1">
      <alignment horizontal="center" vertical="center" wrapText="1"/>
    </xf>
    <xf numFmtId="195" fontId="13" fillId="0" borderId="25" xfId="0" applyNumberFormat="1" applyFont="1" applyFill="1" applyBorder="1" applyAlignment="1">
      <alignment horizontal="center" vertical="center" wrapText="1"/>
    </xf>
    <xf numFmtId="195" fontId="13" fillId="0" borderId="16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16" fontId="0" fillId="0" borderId="54" xfId="0" applyNumberForma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8"/>
  <sheetViews>
    <sheetView zoomScaleSheetLayoutView="75" zoomScalePageLayoutView="0" workbookViewId="0" topLeftCell="A1">
      <selection activeCell="J1" sqref="J1:S1"/>
    </sheetView>
  </sheetViews>
  <sheetFormatPr defaultColWidth="9.140625" defaultRowHeight="12.75"/>
  <cols>
    <col min="2" max="2" width="4.8515625" style="1" customWidth="1"/>
    <col min="3" max="3" width="25.28125" style="2" customWidth="1"/>
    <col min="4" max="4" width="18.421875" style="20" customWidth="1"/>
    <col min="5" max="5" width="28.00390625" style="0" customWidth="1"/>
    <col min="6" max="6" width="16.00390625" style="17" customWidth="1"/>
    <col min="7" max="7" width="15.28125" style="1" customWidth="1"/>
    <col min="8" max="11" width="9.140625" style="0" customWidth="1"/>
  </cols>
  <sheetData>
    <row r="1" spans="10:19" ht="104.25" customHeight="1">
      <c r="J1" s="216" t="s">
        <v>202</v>
      </c>
      <c r="K1" s="216"/>
      <c r="L1" s="216"/>
      <c r="M1" s="216"/>
      <c r="N1" s="216"/>
      <c r="O1" s="216"/>
      <c r="P1" s="216"/>
      <c r="Q1" s="216"/>
      <c r="R1" s="216"/>
      <c r="S1" s="216"/>
    </row>
    <row r="2" spans="10:19" ht="21.75" customHeight="1"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2:19" s="8" customFormat="1" ht="25.5" customHeight="1">
      <c r="B3" s="151" t="s">
        <v>94</v>
      </c>
      <c r="C3" s="151"/>
      <c r="D3" s="151"/>
      <c r="E3" s="151"/>
      <c r="F3" s="151"/>
      <c r="G3" s="151"/>
      <c r="H3"/>
      <c r="I3"/>
      <c r="J3" s="217" t="s">
        <v>203</v>
      </c>
      <c r="K3" s="217"/>
      <c r="L3" s="217"/>
      <c r="M3" s="217"/>
      <c r="N3" s="217"/>
      <c r="O3" s="217"/>
      <c r="P3" s="217"/>
      <c r="Q3" s="217"/>
      <c r="R3" s="217"/>
      <c r="S3" s="217"/>
    </row>
    <row r="4" spans="2:19" ht="21.75" customHeight="1" thickBot="1">
      <c r="B4" s="152"/>
      <c r="C4" s="152"/>
      <c r="D4" s="152"/>
      <c r="E4" s="152"/>
      <c r="F4" s="152"/>
      <c r="G4" s="152"/>
      <c r="H4" s="8"/>
      <c r="I4" s="8"/>
      <c r="J4" s="218" t="s">
        <v>204</v>
      </c>
      <c r="K4" s="218"/>
      <c r="L4" s="218"/>
      <c r="M4" s="218"/>
      <c r="N4" s="218"/>
      <c r="O4" s="218"/>
      <c r="P4" s="218"/>
      <c r="Q4" s="218"/>
      <c r="R4" s="218"/>
      <c r="S4" s="218"/>
    </row>
    <row r="5" spans="2:19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  <c r="J5" s="218" t="s">
        <v>205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7" ht="22.5" customHeight="1">
      <c r="B6" s="154"/>
      <c r="C6" s="157"/>
      <c r="D6" s="159"/>
      <c r="E6" s="154"/>
      <c r="F6" s="162"/>
      <c r="G6" s="165"/>
    </row>
    <row r="7" spans="2:7" ht="1.5" customHeight="1" thickBot="1">
      <c r="B7" s="155"/>
      <c r="C7" s="157"/>
      <c r="D7" s="160"/>
      <c r="E7" s="155"/>
      <c r="F7" s="163"/>
      <c r="G7" s="166"/>
    </row>
    <row r="8" spans="2:19" ht="36.75" customHeight="1" thickBot="1">
      <c r="B8" s="131">
        <v>1</v>
      </c>
      <c r="C8" s="132" t="s">
        <v>86</v>
      </c>
      <c r="D8" s="46">
        <v>55821.51</v>
      </c>
      <c r="E8" s="84"/>
      <c r="F8" s="134"/>
      <c r="G8" s="167">
        <f>D12-D15</f>
        <v>11860</v>
      </c>
      <c r="J8" s="219" t="s">
        <v>206</v>
      </c>
      <c r="K8" s="220"/>
      <c r="L8" s="220"/>
      <c r="M8" s="220"/>
      <c r="N8" s="220"/>
      <c r="O8" s="220"/>
      <c r="P8" s="220"/>
      <c r="Q8" s="221"/>
      <c r="R8" s="222">
        <v>88616.01</v>
      </c>
      <c r="S8" s="223"/>
    </row>
    <row r="9" spans="2:7" ht="18.75">
      <c r="B9" s="131">
        <v>2</v>
      </c>
      <c r="C9" s="133" t="s">
        <v>5</v>
      </c>
      <c r="D9" s="98" t="s">
        <v>10</v>
      </c>
      <c r="E9" s="53"/>
      <c r="F9" s="92"/>
      <c r="G9" s="168"/>
    </row>
    <row r="10" spans="2:19" ht="29.25" customHeight="1">
      <c r="B10" s="50"/>
      <c r="C10" s="97" t="s">
        <v>16</v>
      </c>
      <c r="D10" s="51">
        <v>7440.5</v>
      </c>
      <c r="E10" s="37"/>
      <c r="F10" s="92"/>
      <c r="G10" s="168"/>
      <c r="J10" s="203" t="s">
        <v>207</v>
      </c>
      <c r="K10" s="203"/>
      <c r="L10" s="203"/>
      <c r="M10" s="203"/>
      <c r="N10" s="203"/>
      <c r="O10" s="203"/>
      <c r="P10" s="203"/>
      <c r="Q10" s="203"/>
      <c r="R10" s="204">
        <v>11860</v>
      </c>
      <c r="S10" s="204"/>
    </row>
    <row r="11" spans="2:19" ht="33.75" customHeight="1" thickBot="1">
      <c r="B11" s="33"/>
      <c r="C11" s="57" t="s">
        <v>11</v>
      </c>
      <c r="D11" s="40">
        <v>32619</v>
      </c>
      <c r="E11" s="38"/>
      <c r="F11" s="135"/>
      <c r="G11" s="169"/>
      <c r="J11" s="203" t="s">
        <v>208</v>
      </c>
      <c r="K11" s="203"/>
      <c r="L11" s="203"/>
      <c r="M11" s="203"/>
      <c r="N11" s="203"/>
      <c r="O11" s="203"/>
      <c r="P11" s="203"/>
      <c r="Q11" s="203"/>
      <c r="R11" s="204">
        <v>0</v>
      </c>
      <c r="S11" s="204"/>
    </row>
    <row r="12" spans="2:19" ht="35.25" customHeight="1" thickBot="1">
      <c r="B12" s="170" t="s">
        <v>2</v>
      </c>
      <c r="C12" s="171"/>
      <c r="D12" s="48">
        <f>D10+D11</f>
        <v>40059.5</v>
      </c>
      <c r="E12" s="52"/>
      <c r="F12" s="94"/>
      <c r="G12" s="172" t="s">
        <v>20</v>
      </c>
      <c r="R12" s="146"/>
      <c r="S12" s="146"/>
    </row>
    <row r="13" spans="2:19" ht="15" customHeight="1">
      <c r="B13" s="50">
        <v>3</v>
      </c>
      <c r="C13" s="32" t="s">
        <v>5</v>
      </c>
      <c r="D13" s="35" t="s">
        <v>9</v>
      </c>
      <c r="E13" s="38"/>
      <c r="F13" s="94"/>
      <c r="G13" s="173"/>
      <c r="J13" s="200" t="s">
        <v>209</v>
      </c>
      <c r="K13" s="200"/>
      <c r="L13" s="200"/>
      <c r="M13" s="200"/>
      <c r="N13" s="200"/>
      <c r="O13" s="200"/>
      <c r="P13" s="200"/>
      <c r="Q13" s="200"/>
      <c r="R13" s="201">
        <v>32619</v>
      </c>
      <c r="S13" s="201"/>
    </row>
    <row r="14" spans="2:19" ht="25.5">
      <c r="B14" s="33"/>
      <c r="C14" s="34" t="s">
        <v>8</v>
      </c>
      <c r="D14" s="51">
        <v>4595</v>
      </c>
      <c r="E14" s="39"/>
      <c r="F14" s="94"/>
      <c r="G14" s="174">
        <f>D8+D17-F17</f>
        <v>88616.01000000001</v>
      </c>
      <c r="J14" s="200" t="s">
        <v>210</v>
      </c>
      <c r="K14" s="200"/>
      <c r="L14" s="200"/>
      <c r="M14" s="200"/>
      <c r="N14" s="200"/>
      <c r="O14" s="200"/>
      <c r="P14" s="200"/>
      <c r="Q14" s="200"/>
      <c r="R14" s="201">
        <v>0</v>
      </c>
      <c r="S14" s="201"/>
    </row>
    <row r="15" spans="2:19" s="4" customFormat="1" ht="27" customHeight="1">
      <c r="B15" s="177"/>
      <c r="C15" s="179" t="s">
        <v>10</v>
      </c>
      <c r="D15" s="181">
        <v>28199.5</v>
      </c>
      <c r="E15" s="183"/>
      <c r="F15" s="185"/>
      <c r="G15" s="175"/>
      <c r="H15"/>
      <c r="I15"/>
      <c r="J15"/>
      <c r="K15"/>
      <c r="L15"/>
      <c r="M15"/>
      <c r="N15"/>
      <c r="O15"/>
      <c r="P15"/>
      <c r="Q15"/>
      <c r="R15" s="146"/>
      <c r="S15" s="146"/>
    </row>
    <row r="16" spans="2:19" s="3" customFormat="1" ht="18.75" thickBot="1">
      <c r="B16" s="178"/>
      <c r="C16" s="180"/>
      <c r="D16" s="182"/>
      <c r="E16" s="184"/>
      <c r="F16" s="186"/>
      <c r="G16" s="175"/>
      <c r="H16"/>
      <c r="I16"/>
      <c r="J16" s="200" t="s">
        <v>211</v>
      </c>
      <c r="K16" s="200"/>
      <c r="L16" s="200"/>
      <c r="M16" s="200"/>
      <c r="N16" s="200"/>
      <c r="O16" s="200"/>
      <c r="P16" s="200"/>
      <c r="Q16" s="200"/>
      <c r="R16" s="202">
        <v>33839.03</v>
      </c>
      <c r="S16" s="202"/>
    </row>
    <row r="17" spans="2:19" s="30" customFormat="1" ht="19.5" thickBot="1">
      <c r="B17" s="187" t="s">
        <v>2</v>
      </c>
      <c r="C17" s="171"/>
      <c r="D17" s="48">
        <f>D14+D15</f>
        <v>32794.5</v>
      </c>
      <c r="E17" s="36" t="s">
        <v>2</v>
      </c>
      <c r="F17" s="80">
        <f>SUM(F8:F16)</f>
        <v>0</v>
      </c>
      <c r="G17" s="176"/>
      <c r="H17" s="4"/>
      <c r="I17" s="4"/>
      <c r="J17" s="200" t="s">
        <v>212</v>
      </c>
      <c r="K17" s="200"/>
      <c r="L17" s="200"/>
      <c r="M17" s="200"/>
      <c r="N17" s="200"/>
      <c r="O17" s="200"/>
      <c r="P17" s="200"/>
      <c r="Q17" s="200"/>
      <c r="R17" s="202">
        <v>0</v>
      </c>
      <c r="S17" s="202"/>
    </row>
    <row r="18" spans="2:19" s="7" customFormat="1" ht="18.75">
      <c r="B18" s="9"/>
      <c r="C18" s="10"/>
      <c r="D18" s="18"/>
      <c r="E18" s="11"/>
      <c r="F18" s="13"/>
      <c r="G18" s="25"/>
      <c r="H18" s="3"/>
      <c r="I18" s="3"/>
      <c r="J18"/>
      <c r="K18"/>
      <c r="L18"/>
      <c r="M18"/>
      <c r="N18"/>
      <c r="O18"/>
      <c r="P18"/>
      <c r="Q18"/>
      <c r="R18" s="146"/>
      <c r="S18" s="146"/>
    </row>
    <row r="19" spans="2:19" s="7" customFormat="1" ht="18" customHeight="1">
      <c r="B19" s="5"/>
      <c r="C19" s="6"/>
      <c r="D19" s="19"/>
      <c r="E19" s="12"/>
      <c r="F19" s="14"/>
      <c r="G19" s="26"/>
      <c r="J19" s="200" t="s">
        <v>213</v>
      </c>
      <c r="K19" s="200"/>
      <c r="L19" s="200"/>
      <c r="M19" s="200"/>
      <c r="N19" s="200"/>
      <c r="O19" s="200"/>
      <c r="P19" s="200"/>
      <c r="Q19" s="200"/>
      <c r="R19" s="202">
        <v>5700</v>
      </c>
      <c r="S19" s="202"/>
    </row>
    <row r="20" spans="2:19" s="7" customFormat="1" ht="18.75">
      <c r="B20" s="5"/>
      <c r="C20" s="2"/>
      <c r="D20" s="19"/>
      <c r="E20" s="12"/>
      <c r="F20" s="14"/>
      <c r="G20" s="26"/>
      <c r="J20"/>
      <c r="K20"/>
      <c r="L20"/>
      <c r="M20"/>
      <c r="N20"/>
      <c r="O20"/>
      <c r="P20"/>
      <c r="Q20"/>
      <c r="R20"/>
      <c r="S20"/>
    </row>
    <row r="21" spans="2:19" s="7" customFormat="1" ht="18" customHeight="1" thickBot="1">
      <c r="B21" s="5"/>
      <c r="C21" s="2"/>
      <c r="D21" s="19"/>
      <c r="E21" s="12"/>
      <c r="F21" s="14"/>
      <c r="G21" s="26"/>
      <c r="J21" s="210" t="s">
        <v>214</v>
      </c>
      <c r="K21" s="210"/>
      <c r="L21" s="210"/>
      <c r="M21" s="210"/>
      <c r="N21" s="210"/>
      <c r="O21" s="210"/>
      <c r="P21" s="210"/>
      <c r="Q21" s="210"/>
      <c r="R21" s="210"/>
      <c r="S21" s="210"/>
    </row>
    <row r="22" spans="2:19" s="7" customFormat="1" ht="19.5" customHeight="1">
      <c r="B22" s="5"/>
      <c r="C22" s="6"/>
      <c r="D22" s="19"/>
      <c r="E22" s="12"/>
      <c r="F22" s="14"/>
      <c r="G22" s="26"/>
      <c r="J22" s="211" t="s">
        <v>215</v>
      </c>
      <c r="K22" s="212"/>
      <c r="L22" s="212"/>
      <c r="M22" s="212"/>
      <c r="N22" s="212"/>
      <c r="O22" s="212"/>
      <c r="P22" s="212"/>
      <c r="Q22" s="213"/>
      <c r="R22" s="214">
        <v>41190</v>
      </c>
      <c r="S22" s="215"/>
    </row>
    <row r="23" spans="2:19" s="7" customFormat="1" ht="19.5" customHeight="1">
      <c r="B23" s="5"/>
      <c r="C23" s="6"/>
      <c r="D23" s="19"/>
      <c r="E23" s="12"/>
      <c r="F23" s="14"/>
      <c r="G23" s="26"/>
      <c r="J23" s="188" t="s">
        <v>216</v>
      </c>
      <c r="K23" s="189"/>
      <c r="L23" s="189"/>
      <c r="M23" s="189"/>
      <c r="N23" s="189"/>
      <c r="O23" s="189"/>
      <c r="P23" s="189"/>
      <c r="Q23" s="190"/>
      <c r="R23" s="198">
        <v>1700</v>
      </c>
      <c r="S23" s="199"/>
    </row>
    <row r="24" spans="2:19" s="7" customFormat="1" ht="18.75">
      <c r="B24" s="5"/>
      <c r="C24" s="6"/>
      <c r="D24" s="19"/>
      <c r="E24" s="12"/>
      <c r="F24" s="14"/>
      <c r="G24" s="26"/>
      <c r="J24" s="188"/>
      <c r="K24" s="189"/>
      <c r="L24" s="189"/>
      <c r="M24" s="189"/>
      <c r="N24" s="189"/>
      <c r="O24" s="189"/>
      <c r="P24" s="189"/>
      <c r="Q24" s="190"/>
      <c r="R24" s="198"/>
      <c r="S24" s="199"/>
    </row>
    <row r="25" spans="2:19" s="7" customFormat="1" ht="18.75">
      <c r="B25" s="5"/>
      <c r="C25" s="6"/>
      <c r="D25" s="19"/>
      <c r="E25" s="12"/>
      <c r="F25" s="14"/>
      <c r="G25" s="26"/>
      <c r="J25" s="188"/>
      <c r="K25" s="189"/>
      <c r="L25" s="189"/>
      <c r="M25" s="189"/>
      <c r="N25" s="189"/>
      <c r="O25" s="189"/>
      <c r="P25" s="189"/>
      <c r="Q25" s="190"/>
      <c r="R25" s="198"/>
      <c r="S25" s="199"/>
    </row>
    <row r="26" spans="2:19" s="7" customFormat="1" ht="18.75">
      <c r="B26" s="5"/>
      <c r="C26" s="6"/>
      <c r="D26" s="19"/>
      <c r="E26" s="12"/>
      <c r="F26" s="14"/>
      <c r="G26" s="26"/>
      <c r="J26" s="188"/>
      <c r="K26" s="189"/>
      <c r="L26" s="189"/>
      <c r="M26" s="189"/>
      <c r="N26" s="189"/>
      <c r="O26" s="189"/>
      <c r="P26" s="189"/>
      <c r="Q26" s="190"/>
      <c r="R26" s="191"/>
      <c r="S26" s="192"/>
    </row>
    <row r="27" spans="2:19" s="7" customFormat="1" ht="18.75">
      <c r="B27" s="5"/>
      <c r="C27" s="6"/>
      <c r="D27" s="19"/>
      <c r="E27" s="12"/>
      <c r="F27" s="14"/>
      <c r="G27" s="26"/>
      <c r="J27" s="188"/>
      <c r="K27" s="189"/>
      <c r="L27" s="189"/>
      <c r="M27" s="189"/>
      <c r="N27" s="189"/>
      <c r="O27" s="189"/>
      <c r="P27" s="189"/>
      <c r="Q27" s="190"/>
      <c r="R27" s="191"/>
      <c r="S27" s="192"/>
    </row>
    <row r="28" spans="2:19" s="7" customFormat="1" ht="18" customHeight="1">
      <c r="B28" s="5"/>
      <c r="C28" s="6"/>
      <c r="D28" s="19"/>
      <c r="E28" s="12"/>
      <c r="F28" s="14"/>
      <c r="G28" s="26"/>
      <c r="J28" s="188"/>
      <c r="K28" s="189"/>
      <c r="L28" s="189"/>
      <c r="M28" s="189"/>
      <c r="N28" s="189"/>
      <c r="O28" s="189"/>
      <c r="P28" s="189"/>
      <c r="Q28" s="190"/>
      <c r="R28" s="191"/>
      <c r="S28" s="192"/>
    </row>
    <row r="29" spans="2:19" s="7" customFormat="1" ht="18" customHeight="1" thickBot="1">
      <c r="B29" s="5"/>
      <c r="C29" s="6"/>
      <c r="D29" s="19"/>
      <c r="E29" s="12"/>
      <c r="F29" s="14"/>
      <c r="G29" s="26"/>
      <c r="J29" s="207" t="s">
        <v>2</v>
      </c>
      <c r="K29" s="208"/>
      <c r="L29" s="208"/>
      <c r="M29" s="208"/>
      <c r="N29" s="208"/>
      <c r="O29" s="208"/>
      <c r="P29" s="208"/>
      <c r="Q29" s="209"/>
      <c r="R29" s="193">
        <f>SUM(R22:R28)</f>
        <v>42890</v>
      </c>
      <c r="S29" s="194"/>
    </row>
    <row r="30" spans="2:19" s="7" customFormat="1" ht="18.75">
      <c r="B30" s="5"/>
      <c r="C30" s="6"/>
      <c r="D30" s="19"/>
      <c r="E30" s="12"/>
      <c r="F30" s="14"/>
      <c r="G30" s="26"/>
      <c r="J30" s="147"/>
      <c r="K30" s="147"/>
      <c r="L30" s="147"/>
      <c r="M30" s="147"/>
      <c r="N30" s="147"/>
      <c r="O30" s="147"/>
      <c r="P30" s="147"/>
      <c r="Q30" s="147"/>
      <c r="R30"/>
      <c r="S30"/>
    </row>
    <row r="31" spans="2:19" s="7" customFormat="1" ht="19.5" customHeight="1">
      <c r="B31" s="5"/>
      <c r="C31" s="6"/>
      <c r="D31" s="19"/>
      <c r="E31" s="12"/>
      <c r="F31" s="14"/>
      <c r="G31" s="26"/>
      <c r="J31" s="203" t="s">
        <v>217</v>
      </c>
      <c r="K31" s="203"/>
      <c r="L31" s="203"/>
      <c r="M31" s="203"/>
      <c r="N31" s="203"/>
      <c r="O31" s="203"/>
      <c r="P31" s="203"/>
      <c r="Q31" s="203"/>
      <c r="R31" s="195">
        <f>R10+R11+R13+R14-R16-R17</f>
        <v>10639.970000000001</v>
      </c>
      <c r="S31" s="195"/>
    </row>
    <row r="32" spans="2:19" s="7" customFormat="1" ht="19.5" thickBot="1">
      <c r="B32" s="5"/>
      <c r="C32" s="6"/>
      <c r="D32" s="19"/>
      <c r="E32" s="12"/>
      <c r="F32" s="14"/>
      <c r="G32" s="26"/>
      <c r="J32" s="148"/>
      <c r="K32" s="148"/>
      <c r="L32" s="148"/>
      <c r="M32" s="148"/>
      <c r="N32" s="148"/>
      <c r="O32" s="148"/>
      <c r="P32" s="148"/>
      <c r="Q32" s="148"/>
      <c r="R32" s="149"/>
      <c r="S32" s="146"/>
    </row>
    <row r="33" spans="2:19" s="7" customFormat="1" ht="19.5" customHeight="1" thickBot="1">
      <c r="B33" s="5"/>
      <c r="C33" s="6"/>
      <c r="D33" s="19"/>
      <c r="E33" s="12"/>
      <c r="F33" s="14"/>
      <c r="G33" s="26"/>
      <c r="J33" s="205" t="s">
        <v>218</v>
      </c>
      <c r="K33" s="206"/>
      <c r="L33" s="206"/>
      <c r="M33" s="206"/>
      <c r="N33" s="206"/>
      <c r="O33" s="206"/>
      <c r="P33" s="206"/>
      <c r="Q33" s="206"/>
      <c r="R33" s="196">
        <f>R8+R16+R17+R19-R29</f>
        <v>85265.04</v>
      </c>
      <c r="S33" s="197"/>
    </row>
    <row r="34" spans="2:7" s="7" customFormat="1" ht="18.75">
      <c r="B34" s="5"/>
      <c r="C34" s="6"/>
      <c r="D34" s="19"/>
      <c r="E34" s="12"/>
      <c r="F34" s="14"/>
      <c r="G34" s="26"/>
    </row>
    <row r="35" spans="2:7" s="7" customFormat="1" ht="18.75">
      <c r="B35" s="5"/>
      <c r="C35" s="6"/>
      <c r="D35" s="19"/>
      <c r="E35" s="12"/>
      <c r="F35" s="14"/>
      <c r="G35" s="26"/>
    </row>
    <row r="36" spans="2:7" s="7" customFormat="1" ht="18.75">
      <c r="B36" s="5"/>
      <c r="C36" s="6"/>
      <c r="D36" s="19"/>
      <c r="E36" s="12"/>
      <c r="F36" s="14"/>
      <c r="G36" s="26"/>
    </row>
    <row r="37" spans="2:7" s="7" customFormat="1" ht="18.75">
      <c r="B37" s="5"/>
      <c r="C37" s="6"/>
      <c r="D37" s="19"/>
      <c r="E37" s="12"/>
      <c r="F37" s="14"/>
      <c r="G37" s="26"/>
    </row>
    <row r="38" spans="2:7" s="7" customFormat="1" ht="18.75">
      <c r="B38" s="5"/>
      <c r="C38" s="6"/>
      <c r="D38" s="19"/>
      <c r="E38" s="12"/>
      <c r="F38" s="14"/>
      <c r="G38" s="26"/>
    </row>
    <row r="39" spans="2:7" s="7" customFormat="1" ht="18.75">
      <c r="B39" s="5"/>
      <c r="C39" s="6"/>
      <c r="D39" s="19"/>
      <c r="E39" s="12"/>
      <c r="F39" s="14"/>
      <c r="G39" s="26"/>
    </row>
    <row r="40" spans="2:7" s="7" customFormat="1" ht="18" customHeight="1">
      <c r="B40" s="5"/>
      <c r="C40" s="6"/>
      <c r="D40" s="19"/>
      <c r="E40" s="12"/>
      <c r="F40" s="14"/>
      <c r="G40" s="26"/>
    </row>
    <row r="41" spans="2:7" s="7" customFormat="1" ht="18" customHeight="1">
      <c r="B41" s="5"/>
      <c r="C41" s="6"/>
      <c r="D41" s="19"/>
      <c r="E41" s="12"/>
      <c r="F41" s="14"/>
      <c r="G41" s="26"/>
    </row>
    <row r="42" spans="5:7" ht="12.75">
      <c r="E42" s="15"/>
      <c r="F42" s="16"/>
      <c r="G42" s="27"/>
    </row>
    <row r="43" spans="5:7" ht="12.75">
      <c r="E43" s="15"/>
      <c r="F43" s="16"/>
      <c r="G43" s="27"/>
    </row>
    <row r="44" spans="5:7" ht="12.75">
      <c r="E44" s="15"/>
      <c r="F44" s="16"/>
      <c r="G44" s="27"/>
    </row>
    <row r="45" spans="5:7" ht="12.75">
      <c r="E45" s="15"/>
      <c r="F45" s="16"/>
      <c r="G45" s="27"/>
    </row>
    <row r="46" spans="5:7" ht="12.75">
      <c r="E46" s="15"/>
      <c r="F46" s="16"/>
      <c r="G46" s="27"/>
    </row>
    <row r="47" spans="5:7" ht="15.75" customHeight="1">
      <c r="E47" s="15"/>
      <c r="F47" s="16"/>
      <c r="G47" s="27"/>
    </row>
    <row r="48" spans="5:7" ht="12.75">
      <c r="E48" s="15"/>
      <c r="F48" s="16"/>
      <c r="G48" s="27"/>
    </row>
    <row r="49" spans="4:7" ht="12.75" customHeight="1">
      <c r="D49" s="21"/>
      <c r="E49" s="21"/>
      <c r="F49" s="16"/>
      <c r="G49" s="27"/>
    </row>
    <row r="50" spans="4:7" ht="12.75">
      <c r="D50" s="21"/>
      <c r="E50" s="21"/>
      <c r="F50" s="16"/>
      <c r="G50" s="27"/>
    </row>
    <row r="51" spans="4:7" ht="19.5" customHeight="1">
      <c r="D51" s="21"/>
      <c r="E51" s="21"/>
      <c r="F51" s="16"/>
      <c r="G51" s="27"/>
    </row>
    <row r="52" spans="4:7" ht="12.75">
      <c r="D52" s="21"/>
      <c r="E52" s="21"/>
      <c r="F52" s="16"/>
      <c r="G52" s="27"/>
    </row>
    <row r="53" spans="3:7" ht="12.75">
      <c r="C53" s="22"/>
      <c r="D53" s="23"/>
      <c r="E53" s="23"/>
      <c r="F53" s="16"/>
      <c r="G53" s="27"/>
    </row>
    <row r="54" spans="4:7" ht="12.75">
      <c r="D54" s="1"/>
      <c r="E54" s="1"/>
      <c r="F54" s="16"/>
      <c r="G54" s="27"/>
    </row>
    <row r="55" spans="4:6" ht="12.75">
      <c r="D55" s="24"/>
      <c r="E55" s="24"/>
      <c r="F55" s="16"/>
    </row>
    <row r="56" spans="4:6" ht="12.75">
      <c r="D56" s="24"/>
      <c r="E56" s="24"/>
      <c r="F56" s="16"/>
    </row>
    <row r="57" spans="4:6" ht="12.75">
      <c r="D57" s="23"/>
      <c r="E57" s="23"/>
      <c r="F57" s="16"/>
    </row>
    <row r="58" spans="4:5" ht="12.75">
      <c r="D58" s="24"/>
      <c r="E58" s="24"/>
    </row>
  </sheetData>
  <sheetProtection/>
  <mergeCells count="58">
    <mergeCell ref="J1:S1"/>
    <mergeCell ref="J3:S3"/>
    <mergeCell ref="J4:S4"/>
    <mergeCell ref="J5:S5"/>
    <mergeCell ref="J8:Q8"/>
    <mergeCell ref="R8:S8"/>
    <mergeCell ref="J19:Q19"/>
    <mergeCell ref="R19:S19"/>
    <mergeCell ref="J21:S21"/>
    <mergeCell ref="J22:Q22"/>
    <mergeCell ref="R22:S22"/>
    <mergeCell ref="J23:Q23"/>
    <mergeCell ref="J10:Q10"/>
    <mergeCell ref="R10:S10"/>
    <mergeCell ref="J11:Q11"/>
    <mergeCell ref="R11:S11"/>
    <mergeCell ref="J13:Q13"/>
    <mergeCell ref="R13:S13"/>
    <mergeCell ref="J14:Q14"/>
    <mergeCell ref="R14:S14"/>
    <mergeCell ref="J16:Q16"/>
    <mergeCell ref="R16:S16"/>
    <mergeCell ref="J17:Q17"/>
    <mergeCell ref="R17:S17"/>
    <mergeCell ref="R23:S23"/>
    <mergeCell ref="J24:Q24"/>
    <mergeCell ref="R24:S24"/>
    <mergeCell ref="J25:Q25"/>
    <mergeCell ref="R25:S25"/>
    <mergeCell ref="J26:Q26"/>
    <mergeCell ref="R26:S26"/>
    <mergeCell ref="J27:Q27"/>
    <mergeCell ref="R27:S27"/>
    <mergeCell ref="R28:S28"/>
    <mergeCell ref="R29:S29"/>
    <mergeCell ref="R31:S31"/>
    <mergeCell ref="R33:S33"/>
    <mergeCell ref="J33:Q33"/>
    <mergeCell ref="J28:Q28"/>
    <mergeCell ref="J29:Q29"/>
    <mergeCell ref="J31:Q31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5" right="0.75" top="0.2" bottom="0.22" header="0.2" footer="0.2"/>
  <pageSetup fitToHeight="0" fitToWidth="1" horizontalDpi="600" verticalDpi="600" orientation="landscape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7"/>
  <sheetViews>
    <sheetView zoomScalePageLayoutView="0" workbookViewId="0" topLeftCell="A1">
      <selection activeCell="S8" sqref="S8"/>
    </sheetView>
  </sheetViews>
  <sheetFormatPr defaultColWidth="9.140625" defaultRowHeight="12.75"/>
  <cols>
    <col min="2" max="2" width="5.7109375" style="0" customWidth="1"/>
    <col min="3" max="3" width="24.57421875" style="0" customWidth="1"/>
    <col min="4" max="4" width="17.28125" style="0" customWidth="1"/>
    <col min="5" max="5" width="34.8515625" style="0" customWidth="1"/>
    <col min="6" max="6" width="13.57421875" style="0" customWidth="1"/>
    <col min="7" max="7" width="18.421875" style="0" customWidth="1"/>
  </cols>
  <sheetData>
    <row r="1" ht="12.75">
      <c r="A1" s="56"/>
    </row>
    <row r="2" spans="10:19" ht="96.75" customHeight="1">
      <c r="J2" s="216" t="s">
        <v>278</v>
      </c>
      <c r="K2" s="216"/>
      <c r="L2" s="216"/>
      <c r="M2" s="216"/>
      <c r="N2" s="216"/>
      <c r="O2" s="216"/>
      <c r="P2" s="216"/>
      <c r="Q2" s="216"/>
      <c r="R2" s="216"/>
      <c r="S2" s="216"/>
    </row>
    <row r="3" spans="2:19" ht="12.75" customHeight="1">
      <c r="B3" s="151" t="s">
        <v>94</v>
      </c>
      <c r="C3" s="151"/>
      <c r="D3" s="151"/>
      <c r="E3" s="151"/>
      <c r="F3" s="151"/>
      <c r="G3" s="151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3.5" customHeight="1" thickBot="1">
      <c r="B4" s="152"/>
      <c r="C4" s="152"/>
      <c r="D4" s="152"/>
      <c r="E4" s="152"/>
      <c r="F4" s="152"/>
      <c r="G4" s="152"/>
      <c r="J4" s="217" t="s">
        <v>282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  <c r="J5" s="218" t="s">
        <v>256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19" ht="12.75">
      <c r="B6" s="154"/>
      <c r="C6" s="157"/>
      <c r="D6" s="263"/>
      <c r="E6" s="154"/>
      <c r="F6" s="162"/>
      <c r="G6" s="165"/>
      <c r="J6" s="218" t="s">
        <v>279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7" ht="13.5" thickBot="1">
      <c r="B7" s="155"/>
      <c r="C7" s="224"/>
      <c r="D7" s="264"/>
      <c r="E7" s="155"/>
      <c r="F7" s="163"/>
      <c r="G7" s="166"/>
    </row>
    <row r="8" spans="2:7" ht="33.75" customHeight="1" thickBot="1">
      <c r="B8" s="49">
        <v>1</v>
      </c>
      <c r="C8" s="63" t="s">
        <v>86</v>
      </c>
      <c r="D8" s="46">
        <v>46163.38</v>
      </c>
      <c r="E8" s="115" t="s">
        <v>93</v>
      </c>
      <c r="F8" s="113">
        <v>3000</v>
      </c>
      <c r="G8" s="167">
        <f>D12-D16</f>
        <v>35081.65</v>
      </c>
    </row>
    <row r="9" spans="2:19" ht="37.5" customHeight="1" thickBot="1">
      <c r="B9" s="49">
        <v>2</v>
      </c>
      <c r="C9" s="60" t="s">
        <v>26</v>
      </c>
      <c r="D9" s="96" t="s">
        <v>10</v>
      </c>
      <c r="E9" s="115" t="s">
        <v>122</v>
      </c>
      <c r="F9" s="113">
        <v>780</v>
      </c>
      <c r="G9" s="266"/>
      <c r="J9" s="219" t="s">
        <v>206</v>
      </c>
      <c r="K9" s="220"/>
      <c r="L9" s="220"/>
      <c r="M9" s="220"/>
      <c r="N9" s="220"/>
      <c r="O9" s="220"/>
      <c r="P9" s="220"/>
      <c r="Q9" s="221"/>
      <c r="R9" s="256">
        <v>5645.86</v>
      </c>
      <c r="S9" s="223"/>
    </row>
    <row r="10" spans="2:7" ht="34.5" customHeight="1">
      <c r="B10" s="50"/>
      <c r="C10" s="97" t="s">
        <v>16</v>
      </c>
      <c r="D10" s="51">
        <v>37517.04</v>
      </c>
      <c r="E10" s="115" t="s">
        <v>123</v>
      </c>
      <c r="F10" s="113">
        <v>1020</v>
      </c>
      <c r="G10" s="266"/>
    </row>
    <row r="11" spans="2:19" ht="32.25" customHeight="1" thickBot="1">
      <c r="B11" s="33"/>
      <c r="C11" s="57" t="s">
        <v>11</v>
      </c>
      <c r="D11" s="40">
        <v>57420.9</v>
      </c>
      <c r="E11" s="116" t="s">
        <v>124</v>
      </c>
      <c r="F11" s="114">
        <v>2140</v>
      </c>
      <c r="G11" s="267"/>
      <c r="J11" s="203" t="s">
        <v>207</v>
      </c>
      <c r="K11" s="203"/>
      <c r="L11" s="203"/>
      <c r="M11" s="203"/>
      <c r="N11" s="203"/>
      <c r="O11" s="203"/>
      <c r="P11" s="203"/>
      <c r="Q11" s="203"/>
      <c r="R11" s="204">
        <v>35081.65</v>
      </c>
      <c r="S11" s="228"/>
    </row>
    <row r="12" spans="2:19" ht="46.5" customHeight="1" thickBot="1">
      <c r="B12" s="170" t="s">
        <v>2</v>
      </c>
      <c r="C12" s="268"/>
      <c r="D12" s="45">
        <f>D10+D11</f>
        <v>94937.94</v>
      </c>
      <c r="E12" s="116" t="s">
        <v>125</v>
      </c>
      <c r="F12" s="112">
        <v>2110</v>
      </c>
      <c r="G12" s="269" t="s">
        <v>20</v>
      </c>
      <c r="J12" s="203" t="s">
        <v>208</v>
      </c>
      <c r="K12" s="203"/>
      <c r="L12" s="203"/>
      <c r="M12" s="203"/>
      <c r="N12" s="203"/>
      <c r="O12" s="203"/>
      <c r="P12" s="203"/>
      <c r="Q12" s="203"/>
      <c r="R12" s="204">
        <v>0</v>
      </c>
      <c r="S12" s="228"/>
    </row>
    <row r="13" spans="2:19" ht="32.25" customHeight="1">
      <c r="B13" s="50">
        <v>3</v>
      </c>
      <c r="C13" s="286" t="s">
        <v>26</v>
      </c>
      <c r="D13" s="288" t="s">
        <v>9</v>
      </c>
      <c r="E13" s="116" t="s">
        <v>126</v>
      </c>
      <c r="F13" s="112">
        <v>3360</v>
      </c>
      <c r="G13" s="290"/>
      <c r="R13" s="146"/>
      <c r="S13" s="146"/>
    </row>
    <row r="14" spans="2:19" ht="32.25" customHeight="1">
      <c r="B14" s="50"/>
      <c r="C14" s="287"/>
      <c r="D14" s="289"/>
      <c r="E14" s="116" t="s">
        <v>127</v>
      </c>
      <c r="F14" s="112">
        <v>94563.81</v>
      </c>
      <c r="G14" s="270"/>
      <c r="J14" s="200" t="s">
        <v>209</v>
      </c>
      <c r="K14" s="200"/>
      <c r="L14" s="200"/>
      <c r="M14" s="200"/>
      <c r="N14" s="200"/>
      <c r="O14" s="200"/>
      <c r="P14" s="200"/>
      <c r="Q14" s="200"/>
      <c r="R14" s="229">
        <v>57420</v>
      </c>
      <c r="S14" s="229"/>
    </row>
    <row r="15" spans="2:19" ht="37.5" customHeight="1">
      <c r="B15" s="33"/>
      <c r="C15" s="55" t="s">
        <v>8</v>
      </c>
      <c r="D15" s="51">
        <v>6600</v>
      </c>
      <c r="E15" s="116"/>
      <c r="F15" s="112"/>
      <c r="G15" s="174">
        <f>D8+D18-F18</f>
        <v>5645.860000000015</v>
      </c>
      <c r="J15" s="200" t="s">
        <v>210</v>
      </c>
      <c r="K15" s="200"/>
      <c r="L15" s="200"/>
      <c r="M15" s="200"/>
      <c r="N15" s="200"/>
      <c r="O15" s="200"/>
      <c r="P15" s="200"/>
      <c r="Q15" s="200"/>
      <c r="R15" s="229">
        <v>0</v>
      </c>
      <c r="S15" s="229"/>
    </row>
    <row r="16" spans="2:19" ht="12.75" customHeight="1">
      <c r="B16" s="177"/>
      <c r="C16" s="274" t="s">
        <v>10</v>
      </c>
      <c r="D16" s="276">
        <v>59856.29</v>
      </c>
      <c r="E16" s="258"/>
      <c r="F16" s="260"/>
      <c r="G16" s="271"/>
      <c r="J16" s="150"/>
      <c r="K16" s="150"/>
      <c r="L16" s="150"/>
      <c r="M16" s="150"/>
      <c r="N16" s="150"/>
      <c r="O16" s="150"/>
      <c r="P16" s="150"/>
      <c r="Q16" s="150"/>
      <c r="R16" s="146"/>
      <c r="S16" s="146"/>
    </row>
    <row r="17" spans="2:19" ht="13.5" customHeight="1" thickBot="1">
      <c r="B17" s="273"/>
      <c r="C17" s="275"/>
      <c r="D17" s="277"/>
      <c r="E17" s="284"/>
      <c r="F17" s="285"/>
      <c r="G17" s="271"/>
      <c r="J17" s="200" t="s">
        <v>211</v>
      </c>
      <c r="K17" s="200"/>
      <c r="L17" s="200"/>
      <c r="M17" s="200"/>
      <c r="N17" s="200"/>
      <c r="O17" s="200"/>
      <c r="P17" s="200"/>
      <c r="Q17" s="200"/>
      <c r="R17" s="202">
        <v>58153.76</v>
      </c>
      <c r="S17" s="202"/>
    </row>
    <row r="18" spans="2:19" ht="24" customHeight="1" thickBot="1">
      <c r="B18" s="187" t="s">
        <v>2</v>
      </c>
      <c r="C18" s="262"/>
      <c r="D18" s="48">
        <f>D15+D16</f>
        <v>66456.29000000001</v>
      </c>
      <c r="E18" s="36" t="s">
        <v>2</v>
      </c>
      <c r="F18" s="80">
        <f>SUM(F8:F17)</f>
        <v>106973.81</v>
      </c>
      <c r="G18" s="272"/>
      <c r="J18" s="200" t="s">
        <v>212</v>
      </c>
      <c r="K18" s="200"/>
      <c r="L18" s="200"/>
      <c r="M18" s="200"/>
      <c r="N18" s="200"/>
      <c r="O18" s="200"/>
      <c r="P18" s="200"/>
      <c r="Q18" s="200"/>
      <c r="R18" s="202">
        <v>0</v>
      </c>
      <c r="S18" s="202"/>
    </row>
    <row r="19" spans="2:19" ht="18.75">
      <c r="B19" s="5"/>
      <c r="C19" s="6"/>
      <c r="D19" s="19"/>
      <c r="E19" s="12"/>
      <c r="F19" s="14"/>
      <c r="G19" s="26"/>
      <c r="R19" s="146"/>
      <c r="S19" s="146"/>
    </row>
    <row r="20" spans="2:19" ht="18.75">
      <c r="B20" s="5"/>
      <c r="C20" s="2"/>
      <c r="D20" s="19"/>
      <c r="E20" s="12"/>
      <c r="F20" s="14"/>
      <c r="G20" s="26"/>
      <c r="J20" s="200" t="s">
        <v>213</v>
      </c>
      <c r="K20" s="200"/>
      <c r="L20" s="200"/>
      <c r="M20" s="200"/>
      <c r="N20" s="200"/>
      <c r="O20" s="200"/>
      <c r="P20" s="200"/>
      <c r="Q20" s="200"/>
      <c r="R20" s="202">
        <v>11600</v>
      </c>
      <c r="S20" s="202"/>
    </row>
    <row r="21" spans="2:7" ht="18.75">
      <c r="B21" s="5"/>
      <c r="C21" s="2"/>
      <c r="D21" s="19"/>
      <c r="E21" s="12"/>
      <c r="F21" s="14"/>
      <c r="G21" s="26"/>
    </row>
    <row r="22" spans="10:19" ht="15.75" thickBot="1">
      <c r="J22" s="241" t="s">
        <v>214</v>
      </c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0:19" ht="12.75">
      <c r="J23" s="242" t="s">
        <v>221</v>
      </c>
      <c r="K23" s="243"/>
      <c r="L23" s="243"/>
      <c r="M23" s="243"/>
      <c r="N23" s="243"/>
      <c r="O23" s="243"/>
      <c r="P23" s="243"/>
      <c r="Q23" s="243"/>
      <c r="R23" s="244">
        <v>3000</v>
      </c>
      <c r="S23" s="245"/>
    </row>
    <row r="24" spans="10:19" ht="12.75">
      <c r="J24" s="230" t="s">
        <v>280</v>
      </c>
      <c r="K24" s="231"/>
      <c r="L24" s="231"/>
      <c r="M24" s="231"/>
      <c r="N24" s="231"/>
      <c r="O24" s="231"/>
      <c r="P24" s="231"/>
      <c r="Q24" s="231"/>
      <c r="R24" s="232">
        <v>1030</v>
      </c>
      <c r="S24" s="233"/>
    </row>
    <row r="25" spans="10:19" ht="12.75">
      <c r="J25" s="230" t="s">
        <v>281</v>
      </c>
      <c r="K25" s="231"/>
      <c r="L25" s="231"/>
      <c r="M25" s="231"/>
      <c r="N25" s="231"/>
      <c r="O25" s="231"/>
      <c r="P25" s="231"/>
      <c r="Q25" s="231"/>
      <c r="R25" s="232">
        <v>3100</v>
      </c>
      <c r="S25" s="233"/>
    </row>
    <row r="26" spans="10:19" ht="12.75">
      <c r="J26" s="230"/>
      <c r="K26" s="231"/>
      <c r="L26" s="231"/>
      <c r="M26" s="231"/>
      <c r="N26" s="231"/>
      <c r="O26" s="231"/>
      <c r="P26" s="231"/>
      <c r="Q26" s="231"/>
      <c r="R26" s="232"/>
      <c r="S26" s="233"/>
    </row>
    <row r="27" spans="10:19" ht="12.75">
      <c r="J27" s="230"/>
      <c r="K27" s="231"/>
      <c r="L27" s="231"/>
      <c r="M27" s="231"/>
      <c r="N27" s="231"/>
      <c r="O27" s="231"/>
      <c r="P27" s="231"/>
      <c r="Q27" s="231"/>
      <c r="R27" s="234"/>
      <c r="S27" s="235"/>
    </row>
    <row r="28" spans="10:19" ht="12.75">
      <c r="J28" s="230"/>
      <c r="K28" s="231"/>
      <c r="L28" s="231"/>
      <c r="M28" s="231"/>
      <c r="N28" s="231"/>
      <c r="O28" s="231"/>
      <c r="P28" s="231"/>
      <c r="Q28" s="231"/>
      <c r="R28" s="234"/>
      <c r="S28" s="235"/>
    </row>
    <row r="29" spans="10:19" ht="12.75">
      <c r="J29" s="230"/>
      <c r="K29" s="231"/>
      <c r="L29" s="231"/>
      <c r="M29" s="231"/>
      <c r="N29" s="231"/>
      <c r="O29" s="231"/>
      <c r="P29" s="231"/>
      <c r="Q29" s="231"/>
      <c r="R29" s="234"/>
      <c r="S29" s="235"/>
    </row>
    <row r="30" spans="10:19" ht="12.75">
      <c r="J30" s="230"/>
      <c r="K30" s="231"/>
      <c r="L30" s="231"/>
      <c r="M30" s="231"/>
      <c r="N30" s="231"/>
      <c r="O30" s="231"/>
      <c r="P30" s="231"/>
      <c r="Q30" s="231"/>
      <c r="R30" s="234"/>
      <c r="S30" s="235"/>
    </row>
    <row r="31" spans="10:19" ht="12.75">
      <c r="J31" s="230"/>
      <c r="K31" s="231"/>
      <c r="L31" s="231"/>
      <c r="M31" s="231"/>
      <c r="N31" s="231"/>
      <c r="O31" s="231"/>
      <c r="P31" s="231"/>
      <c r="Q31" s="231"/>
      <c r="R31" s="234"/>
      <c r="S31" s="235"/>
    </row>
    <row r="32" spans="10:19" ht="12.75">
      <c r="J32" s="230"/>
      <c r="K32" s="231"/>
      <c r="L32" s="231"/>
      <c r="M32" s="231"/>
      <c r="N32" s="231"/>
      <c r="O32" s="231"/>
      <c r="P32" s="231"/>
      <c r="Q32" s="231"/>
      <c r="R32" s="234"/>
      <c r="S32" s="235"/>
    </row>
    <row r="33" spans="10:19" ht="15.75" thickBot="1">
      <c r="J33" s="236" t="s">
        <v>2</v>
      </c>
      <c r="K33" s="237"/>
      <c r="L33" s="237"/>
      <c r="M33" s="237"/>
      <c r="N33" s="237"/>
      <c r="O33" s="237"/>
      <c r="P33" s="237"/>
      <c r="Q33" s="237"/>
      <c r="R33" s="238">
        <f>SUM(R23:R32)</f>
        <v>7130</v>
      </c>
      <c r="S33" s="239"/>
    </row>
    <row r="34" spans="10:17" ht="12.75">
      <c r="J34" s="147"/>
      <c r="K34" s="147"/>
      <c r="L34" s="147"/>
      <c r="M34" s="147"/>
      <c r="N34" s="147"/>
      <c r="O34" s="147"/>
      <c r="P34" s="147"/>
      <c r="Q34" s="147"/>
    </row>
    <row r="35" spans="10:19" ht="12.75">
      <c r="J35" s="203" t="s">
        <v>217</v>
      </c>
      <c r="K35" s="203"/>
      <c r="L35" s="203"/>
      <c r="M35" s="203"/>
      <c r="N35" s="203"/>
      <c r="O35" s="203"/>
      <c r="P35" s="203"/>
      <c r="Q35" s="203"/>
      <c r="R35" s="195">
        <f>R11+R12+R14+R15-R17-R18</f>
        <v>34347.88999999999</v>
      </c>
      <c r="S35" s="246"/>
    </row>
    <row r="36" spans="10:19" ht="13.5" thickBot="1">
      <c r="J36" s="148"/>
      <c r="K36" s="148"/>
      <c r="L36" s="148"/>
      <c r="M36" s="148"/>
      <c r="N36" s="148"/>
      <c r="O36" s="148"/>
      <c r="P36" s="148"/>
      <c r="Q36" s="148"/>
      <c r="R36" s="149"/>
      <c r="S36" s="146"/>
    </row>
    <row r="37" spans="10:19" ht="19.5" thickBot="1">
      <c r="J37" s="205" t="s">
        <v>218</v>
      </c>
      <c r="K37" s="206"/>
      <c r="L37" s="206"/>
      <c r="M37" s="206"/>
      <c r="N37" s="206"/>
      <c r="O37" s="206"/>
      <c r="P37" s="206"/>
      <c r="Q37" s="206"/>
      <c r="R37" s="196">
        <f>R9+R17+R20-R33</f>
        <v>68269.62</v>
      </c>
      <c r="S37" s="197"/>
    </row>
  </sheetData>
  <sheetProtection/>
  <mergeCells count="66">
    <mergeCell ref="J35:Q35"/>
    <mergeCell ref="R35:S35"/>
    <mergeCell ref="J37:Q37"/>
    <mergeCell ref="R37:S37"/>
    <mergeCell ref="J31:Q31"/>
    <mergeCell ref="R31:S31"/>
    <mergeCell ref="J32:Q32"/>
    <mergeCell ref="R32:S32"/>
    <mergeCell ref="J33:Q33"/>
    <mergeCell ref="R33:S33"/>
    <mergeCell ref="J28:Q28"/>
    <mergeCell ref="R28:S28"/>
    <mergeCell ref="J29:Q29"/>
    <mergeCell ref="R29:S29"/>
    <mergeCell ref="J30:Q30"/>
    <mergeCell ref="R30:S30"/>
    <mergeCell ref="J25:Q25"/>
    <mergeCell ref="R25:S25"/>
    <mergeCell ref="J26:Q26"/>
    <mergeCell ref="R26:S26"/>
    <mergeCell ref="J27:Q27"/>
    <mergeCell ref="R27:S27"/>
    <mergeCell ref="J20:Q20"/>
    <mergeCell ref="R20:S20"/>
    <mergeCell ref="J22:S22"/>
    <mergeCell ref="J23:Q23"/>
    <mergeCell ref="R23:S23"/>
    <mergeCell ref="J24:Q24"/>
    <mergeCell ref="R24:S24"/>
    <mergeCell ref="J15:Q15"/>
    <mergeCell ref="R15:S15"/>
    <mergeCell ref="J17:Q17"/>
    <mergeCell ref="R17:S17"/>
    <mergeCell ref="J18:Q18"/>
    <mergeCell ref="R18:S18"/>
    <mergeCell ref="J11:Q11"/>
    <mergeCell ref="R11:S11"/>
    <mergeCell ref="J12:Q12"/>
    <mergeCell ref="R12:S12"/>
    <mergeCell ref="J14:Q14"/>
    <mergeCell ref="R14:S14"/>
    <mergeCell ref="J2:S2"/>
    <mergeCell ref="J4:S4"/>
    <mergeCell ref="J5:S5"/>
    <mergeCell ref="J6:S6"/>
    <mergeCell ref="J9:Q9"/>
    <mergeCell ref="R9:S9"/>
    <mergeCell ref="C13:C14"/>
    <mergeCell ref="D13:D14"/>
    <mergeCell ref="G15:G18"/>
    <mergeCell ref="B16:B17"/>
    <mergeCell ref="C16:C17"/>
    <mergeCell ref="D16:D17"/>
    <mergeCell ref="E16:E17"/>
    <mergeCell ref="F16:F17"/>
    <mergeCell ref="B18:C18"/>
    <mergeCell ref="G12:G14"/>
    <mergeCell ref="G8:G11"/>
    <mergeCell ref="B12:C12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fitToHeight="0" fitToWidth="1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37"/>
  <sheetViews>
    <sheetView zoomScalePageLayoutView="0" workbookViewId="0" topLeftCell="A4">
      <selection activeCell="R9" sqref="R9:S9"/>
    </sheetView>
  </sheetViews>
  <sheetFormatPr defaultColWidth="9.140625" defaultRowHeight="12.75"/>
  <cols>
    <col min="2" max="2" width="6.140625" style="0" customWidth="1"/>
    <col min="3" max="3" width="24.140625" style="0" customWidth="1"/>
    <col min="4" max="4" width="16.421875" style="0" customWidth="1"/>
    <col min="5" max="5" width="33.421875" style="0" customWidth="1"/>
    <col min="6" max="6" width="14.57421875" style="0" customWidth="1"/>
    <col min="7" max="7" width="18.57421875" style="0" customWidth="1"/>
  </cols>
  <sheetData>
    <row r="2" spans="10:19" ht="106.5" customHeight="1">
      <c r="J2" s="216" t="s">
        <v>283</v>
      </c>
      <c r="K2" s="216"/>
      <c r="L2" s="216"/>
      <c r="M2" s="216"/>
      <c r="N2" s="216"/>
      <c r="O2" s="216"/>
      <c r="P2" s="216"/>
      <c r="Q2" s="216"/>
      <c r="R2" s="216"/>
      <c r="S2" s="216"/>
    </row>
    <row r="3" spans="2:19" ht="12.75" customHeight="1">
      <c r="B3" s="151" t="s">
        <v>94</v>
      </c>
      <c r="C3" s="151"/>
      <c r="D3" s="151"/>
      <c r="E3" s="151"/>
      <c r="F3" s="151"/>
      <c r="G3" s="151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3.5" customHeight="1" thickBot="1">
      <c r="B4" s="152"/>
      <c r="C4" s="152"/>
      <c r="D4" s="152"/>
      <c r="E4" s="152"/>
      <c r="F4" s="152"/>
      <c r="G4" s="152"/>
      <c r="J4" s="217" t="s">
        <v>286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  <c r="J5" s="218" t="s">
        <v>256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19" ht="12.75">
      <c r="B6" s="154"/>
      <c r="C6" s="157"/>
      <c r="D6" s="263"/>
      <c r="E6" s="154"/>
      <c r="F6" s="162"/>
      <c r="G6" s="165"/>
      <c r="J6" s="218" t="s">
        <v>279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7" ht="13.5" thickBot="1">
      <c r="B7" s="155"/>
      <c r="C7" s="224"/>
      <c r="D7" s="264"/>
      <c r="E7" s="155"/>
      <c r="F7" s="163"/>
      <c r="G7" s="166"/>
    </row>
    <row r="8" spans="2:7" ht="38.25" customHeight="1" thickBot="1">
      <c r="B8" s="49">
        <v>1</v>
      </c>
      <c r="C8" s="79" t="s">
        <v>86</v>
      </c>
      <c r="D8" s="46">
        <v>186037.69</v>
      </c>
      <c r="E8" s="117" t="s">
        <v>129</v>
      </c>
      <c r="F8" s="111">
        <v>4720</v>
      </c>
      <c r="G8" s="167">
        <f>D12-D15</f>
        <v>16688.399999999994</v>
      </c>
    </row>
    <row r="9" spans="2:19" ht="48.75" customHeight="1" thickBot="1">
      <c r="B9" s="49">
        <v>2</v>
      </c>
      <c r="C9" s="60" t="s">
        <v>27</v>
      </c>
      <c r="D9" s="96" t="s">
        <v>10</v>
      </c>
      <c r="E9" s="115" t="s">
        <v>128</v>
      </c>
      <c r="F9" s="113">
        <v>292205.2</v>
      </c>
      <c r="G9" s="266"/>
      <c r="J9" s="294" t="s">
        <v>206</v>
      </c>
      <c r="K9" s="295"/>
      <c r="L9" s="295"/>
      <c r="M9" s="295"/>
      <c r="N9" s="295"/>
      <c r="O9" s="295"/>
      <c r="P9" s="295"/>
      <c r="Q9" s="296"/>
      <c r="R9" s="297">
        <v>26797.14</v>
      </c>
      <c r="S9" s="197"/>
    </row>
    <row r="10" spans="2:7" ht="42.75" customHeight="1">
      <c r="B10" s="50"/>
      <c r="C10" s="97" t="s">
        <v>16</v>
      </c>
      <c r="D10" s="51">
        <v>12156.28</v>
      </c>
      <c r="E10" s="115" t="s">
        <v>130</v>
      </c>
      <c r="F10" s="113">
        <v>590</v>
      </c>
      <c r="G10" s="266"/>
    </row>
    <row r="11" spans="2:19" ht="33" customHeight="1" thickBot="1">
      <c r="B11" s="33"/>
      <c r="C11" s="57" t="s">
        <v>11</v>
      </c>
      <c r="D11" s="40">
        <v>136206.77</v>
      </c>
      <c r="E11" s="116"/>
      <c r="F11" s="114"/>
      <c r="G11" s="267"/>
      <c r="J11" s="203" t="s">
        <v>207</v>
      </c>
      <c r="K11" s="203"/>
      <c r="L11" s="203"/>
      <c r="M11" s="203"/>
      <c r="N11" s="203"/>
      <c r="O11" s="203"/>
      <c r="P11" s="203"/>
      <c r="Q11" s="203"/>
      <c r="R11" s="204">
        <v>16688.4</v>
      </c>
      <c r="S11" s="228"/>
    </row>
    <row r="12" spans="2:19" ht="32.25" customHeight="1" thickBot="1">
      <c r="B12" s="170" t="s">
        <v>83</v>
      </c>
      <c r="C12" s="268"/>
      <c r="D12" s="45">
        <f>D10+D11</f>
        <v>148363.05</v>
      </c>
      <c r="E12" s="116"/>
      <c r="F12" s="112"/>
      <c r="G12" s="269" t="s">
        <v>20</v>
      </c>
      <c r="J12" s="203" t="s">
        <v>208</v>
      </c>
      <c r="K12" s="203"/>
      <c r="L12" s="203"/>
      <c r="M12" s="203"/>
      <c r="N12" s="203"/>
      <c r="O12" s="203"/>
      <c r="P12" s="203"/>
      <c r="Q12" s="203"/>
      <c r="R12" s="204">
        <v>10692.58</v>
      </c>
      <c r="S12" s="228"/>
    </row>
    <row r="13" spans="2:19" ht="31.5" customHeight="1">
      <c r="B13" s="50">
        <v>3</v>
      </c>
      <c r="C13" s="32" t="s">
        <v>27</v>
      </c>
      <c r="D13" s="35" t="s">
        <v>9</v>
      </c>
      <c r="E13" s="116"/>
      <c r="F13" s="112"/>
      <c r="G13" s="270"/>
      <c r="R13" s="146"/>
      <c r="S13" s="146"/>
    </row>
    <row r="14" spans="2:19" ht="39.75" customHeight="1">
      <c r="B14" s="33"/>
      <c r="C14" s="55" t="s">
        <v>8</v>
      </c>
      <c r="D14" s="51">
        <v>6600</v>
      </c>
      <c r="E14" s="116"/>
      <c r="F14" s="112"/>
      <c r="G14" s="291">
        <f>D8+D17-F17</f>
        <v>26797.139999999956</v>
      </c>
      <c r="J14" s="200" t="s">
        <v>209</v>
      </c>
      <c r="K14" s="200"/>
      <c r="L14" s="200"/>
      <c r="M14" s="200"/>
      <c r="N14" s="200"/>
      <c r="O14" s="200"/>
      <c r="P14" s="200"/>
      <c r="Q14" s="200"/>
      <c r="R14" s="229">
        <v>57217.8</v>
      </c>
      <c r="S14" s="229"/>
    </row>
    <row r="15" spans="2:19" ht="12.75">
      <c r="B15" s="177"/>
      <c r="C15" s="274" t="s">
        <v>10</v>
      </c>
      <c r="D15" s="276">
        <v>131674.65</v>
      </c>
      <c r="E15" s="258"/>
      <c r="F15" s="260"/>
      <c r="G15" s="292"/>
      <c r="J15" s="200" t="s">
        <v>210</v>
      </c>
      <c r="K15" s="200"/>
      <c r="L15" s="200"/>
      <c r="M15" s="200"/>
      <c r="N15" s="200"/>
      <c r="O15" s="200"/>
      <c r="P15" s="200"/>
      <c r="Q15" s="200"/>
      <c r="R15" s="229">
        <v>0</v>
      </c>
      <c r="S15" s="229"/>
    </row>
    <row r="16" spans="2:19" ht="13.5" thickBot="1">
      <c r="B16" s="273"/>
      <c r="C16" s="275"/>
      <c r="D16" s="277"/>
      <c r="E16" s="284"/>
      <c r="F16" s="285"/>
      <c r="G16" s="292"/>
      <c r="J16" s="150"/>
      <c r="K16" s="150"/>
      <c r="L16" s="150"/>
      <c r="M16" s="150"/>
      <c r="N16" s="150"/>
      <c r="O16" s="150"/>
      <c r="P16" s="150"/>
      <c r="Q16" s="150"/>
      <c r="R16" s="146"/>
      <c r="S16" s="146"/>
    </row>
    <row r="17" spans="2:19" ht="27.75" customHeight="1" thickBot="1">
      <c r="B17" s="187" t="s">
        <v>87</v>
      </c>
      <c r="C17" s="262"/>
      <c r="D17" s="48">
        <f>D14+D15</f>
        <v>138274.65</v>
      </c>
      <c r="E17" s="36" t="s">
        <v>2</v>
      </c>
      <c r="F17" s="80">
        <f>SUM(F8:F16)</f>
        <v>297515.2</v>
      </c>
      <c r="G17" s="293"/>
      <c r="J17" s="200" t="s">
        <v>211</v>
      </c>
      <c r="K17" s="200"/>
      <c r="L17" s="200"/>
      <c r="M17" s="200"/>
      <c r="N17" s="200"/>
      <c r="O17" s="200"/>
      <c r="P17" s="200"/>
      <c r="Q17" s="200"/>
      <c r="R17" s="202">
        <v>57645.6</v>
      </c>
      <c r="S17" s="202"/>
    </row>
    <row r="18" spans="10:19" ht="12.75">
      <c r="J18" s="200" t="s">
        <v>212</v>
      </c>
      <c r="K18" s="200"/>
      <c r="L18" s="200"/>
      <c r="M18" s="200"/>
      <c r="N18" s="200"/>
      <c r="O18" s="200"/>
      <c r="P18" s="200"/>
      <c r="Q18" s="200"/>
      <c r="R18" s="202">
        <v>7575.05</v>
      </c>
      <c r="S18" s="202"/>
    </row>
    <row r="19" spans="2:19" ht="18.75">
      <c r="B19" s="5"/>
      <c r="C19" s="6"/>
      <c r="D19" s="19"/>
      <c r="E19" s="12"/>
      <c r="F19" s="14"/>
      <c r="G19" s="26"/>
      <c r="R19" s="146"/>
      <c r="S19" s="146"/>
    </row>
    <row r="20" spans="2:19" ht="18.75">
      <c r="B20" s="5"/>
      <c r="C20" s="2"/>
      <c r="D20" s="19"/>
      <c r="E20" s="12"/>
      <c r="F20" s="14"/>
      <c r="G20" s="26"/>
      <c r="J20" s="200" t="s">
        <v>213</v>
      </c>
      <c r="K20" s="200"/>
      <c r="L20" s="200"/>
      <c r="M20" s="200"/>
      <c r="N20" s="200"/>
      <c r="O20" s="200"/>
      <c r="P20" s="200"/>
      <c r="Q20" s="200"/>
      <c r="R20" s="202">
        <v>11600</v>
      </c>
      <c r="S20" s="202"/>
    </row>
    <row r="21" spans="2:7" ht="18.75">
      <c r="B21" s="5"/>
      <c r="C21" s="2"/>
      <c r="D21" s="19"/>
      <c r="E21" s="12"/>
      <c r="F21" s="14"/>
      <c r="G21" s="26"/>
    </row>
    <row r="22" spans="10:19" ht="15.75" thickBot="1">
      <c r="J22" s="241" t="s">
        <v>214</v>
      </c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0:19" ht="12.75">
      <c r="J23" s="242" t="s">
        <v>284</v>
      </c>
      <c r="K23" s="243"/>
      <c r="L23" s="243"/>
      <c r="M23" s="243"/>
      <c r="N23" s="243"/>
      <c r="O23" s="243"/>
      <c r="P23" s="243"/>
      <c r="Q23" s="243"/>
      <c r="R23" s="244">
        <v>11993.71</v>
      </c>
      <c r="S23" s="245"/>
    </row>
    <row r="24" spans="10:19" ht="12.75">
      <c r="J24" s="230" t="s">
        <v>285</v>
      </c>
      <c r="K24" s="231"/>
      <c r="L24" s="231"/>
      <c r="M24" s="231"/>
      <c r="N24" s="231"/>
      <c r="O24" s="231"/>
      <c r="P24" s="231"/>
      <c r="Q24" s="231"/>
      <c r="R24" s="232">
        <v>1210</v>
      </c>
      <c r="S24" s="233"/>
    </row>
    <row r="25" spans="10:19" ht="12.75">
      <c r="J25" s="230"/>
      <c r="K25" s="231"/>
      <c r="L25" s="231"/>
      <c r="M25" s="231"/>
      <c r="N25" s="231"/>
      <c r="O25" s="231"/>
      <c r="P25" s="231"/>
      <c r="Q25" s="231"/>
      <c r="R25" s="232"/>
      <c r="S25" s="233"/>
    </row>
    <row r="26" spans="10:19" ht="12.75">
      <c r="J26" s="230"/>
      <c r="K26" s="231"/>
      <c r="L26" s="231"/>
      <c r="M26" s="231"/>
      <c r="N26" s="231"/>
      <c r="O26" s="231"/>
      <c r="P26" s="231"/>
      <c r="Q26" s="231"/>
      <c r="R26" s="232"/>
      <c r="S26" s="233"/>
    </row>
    <row r="27" spans="10:19" ht="12.75">
      <c r="J27" s="230"/>
      <c r="K27" s="231"/>
      <c r="L27" s="231"/>
      <c r="M27" s="231"/>
      <c r="N27" s="231"/>
      <c r="O27" s="231"/>
      <c r="P27" s="231"/>
      <c r="Q27" s="231"/>
      <c r="R27" s="234"/>
      <c r="S27" s="235"/>
    </row>
    <row r="28" spans="10:19" ht="12.75">
      <c r="J28" s="230"/>
      <c r="K28" s="231"/>
      <c r="L28" s="231"/>
      <c r="M28" s="231"/>
      <c r="N28" s="231"/>
      <c r="O28" s="231"/>
      <c r="P28" s="231"/>
      <c r="Q28" s="231"/>
      <c r="R28" s="234"/>
      <c r="S28" s="235"/>
    </row>
    <row r="29" spans="10:19" ht="12.75">
      <c r="J29" s="230"/>
      <c r="K29" s="231"/>
      <c r="L29" s="231"/>
      <c r="M29" s="231"/>
      <c r="N29" s="231"/>
      <c r="O29" s="231"/>
      <c r="P29" s="231"/>
      <c r="Q29" s="231"/>
      <c r="R29" s="234"/>
      <c r="S29" s="235"/>
    </row>
    <row r="30" spans="10:19" ht="12.75">
      <c r="J30" s="230"/>
      <c r="K30" s="231"/>
      <c r="L30" s="231"/>
      <c r="M30" s="231"/>
      <c r="N30" s="231"/>
      <c r="O30" s="231"/>
      <c r="P30" s="231"/>
      <c r="Q30" s="231"/>
      <c r="R30" s="234"/>
      <c r="S30" s="235"/>
    </row>
    <row r="31" spans="10:19" ht="12.75">
      <c r="J31" s="230"/>
      <c r="K31" s="231"/>
      <c r="L31" s="231"/>
      <c r="M31" s="231"/>
      <c r="N31" s="231"/>
      <c r="O31" s="231"/>
      <c r="P31" s="231"/>
      <c r="Q31" s="231"/>
      <c r="R31" s="234"/>
      <c r="S31" s="235"/>
    </row>
    <row r="32" spans="10:19" ht="12.75">
      <c r="J32" s="230"/>
      <c r="K32" s="231"/>
      <c r="L32" s="231"/>
      <c r="M32" s="231"/>
      <c r="N32" s="231"/>
      <c r="O32" s="231"/>
      <c r="P32" s="231"/>
      <c r="Q32" s="231"/>
      <c r="R32" s="234"/>
      <c r="S32" s="235"/>
    </row>
    <row r="33" spans="10:19" ht="15.75" thickBot="1">
      <c r="J33" s="236" t="s">
        <v>2</v>
      </c>
      <c r="K33" s="237"/>
      <c r="L33" s="237"/>
      <c r="M33" s="237"/>
      <c r="N33" s="237"/>
      <c r="O33" s="237"/>
      <c r="P33" s="237"/>
      <c r="Q33" s="237"/>
      <c r="R33" s="238">
        <f>SUM(R23:R32)</f>
        <v>13203.71</v>
      </c>
      <c r="S33" s="239"/>
    </row>
    <row r="34" spans="10:17" ht="12.75">
      <c r="J34" s="147"/>
      <c r="K34" s="147"/>
      <c r="L34" s="147"/>
      <c r="M34" s="147"/>
      <c r="N34" s="147"/>
      <c r="O34" s="147"/>
      <c r="P34" s="147"/>
      <c r="Q34" s="147"/>
    </row>
    <row r="35" spans="10:19" ht="12.75">
      <c r="J35" s="203" t="s">
        <v>217</v>
      </c>
      <c r="K35" s="203"/>
      <c r="L35" s="203"/>
      <c r="M35" s="203"/>
      <c r="N35" s="203"/>
      <c r="O35" s="203"/>
      <c r="P35" s="203"/>
      <c r="Q35" s="203"/>
      <c r="R35" s="195">
        <f>R11+R12+R14+R15-R17-R18</f>
        <v>19378.13</v>
      </c>
      <c r="S35" s="246"/>
    </row>
    <row r="36" spans="10:19" ht="13.5" thickBot="1">
      <c r="J36" s="148"/>
      <c r="K36" s="148"/>
      <c r="L36" s="148"/>
      <c r="M36" s="148"/>
      <c r="N36" s="148"/>
      <c r="O36" s="148"/>
      <c r="P36" s="148"/>
      <c r="Q36" s="148"/>
      <c r="R36" s="149"/>
      <c r="S36" s="146"/>
    </row>
    <row r="37" spans="10:19" ht="19.5" thickBot="1">
      <c r="J37" s="205" t="s">
        <v>218</v>
      </c>
      <c r="K37" s="206"/>
      <c r="L37" s="206"/>
      <c r="M37" s="206"/>
      <c r="N37" s="206"/>
      <c r="O37" s="206"/>
      <c r="P37" s="206"/>
      <c r="Q37" s="206"/>
      <c r="R37" s="196">
        <f>R9+R17+R20-R33</f>
        <v>82839.03</v>
      </c>
      <c r="S37" s="197"/>
    </row>
  </sheetData>
  <sheetProtection/>
  <mergeCells count="64">
    <mergeCell ref="J35:Q35"/>
    <mergeCell ref="R35:S35"/>
    <mergeCell ref="J37:Q37"/>
    <mergeCell ref="R37:S37"/>
    <mergeCell ref="J31:Q31"/>
    <mergeCell ref="R31:S31"/>
    <mergeCell ref="J32:Q32"/>
    <mergeCell ref="R32:S32"/>
    <mergeCell ref="J33:Q33"/>
    <mergeCell ref="R33:S33"/>
    <mergeCell ref="J28:Q28"/>
    <mergeCell ref="R28:S28"/>
    <mergeCell ref="J29:Q29"/>
    <mergeCell ref="R29:S29"/>
    <mergeCell ref="J30:Q30"/>
    <mergeCell ref="R30:S30"/>
    <mergeCell ref="J25:Q25"/>
    <mergeCell ref="R25:S25"/>
    <mergeCell ref="J26:Q26"/>
    <mergeCell ref="R26:S26"/>
    <mergeCell ref="J27:Q27"/>
    <mergeCell ref="R27:S27"/>
    <mergeCell ref="J20:Q20"/>
    <mergeCell ref="R20:S20"/>
    <mergeCell ref="J22:S22"/>
    <mergeCell ref="J23:Q23"/>
    <mergeCell ref="R23:S23"/>
    <mergeCell ref="J24:Q24"/>
    <mergeCell ref="R24:S24"/>
    <mergeCell ref="J15:Q15"/>
    <mergeCell ref="R15:S15"/>
    <mergeCell ref="J17:Q17"/>
    <mergeCell ref="R17:S17"/>
    <mergeCell ref="J18:Q18"/>
    <mergeCell ref="R18:S18"/>
    <mergeCell ref="J11:Q11"/>
    <mergeCell ref="R11:S11"/>
    <mergeCell ref="J12:Q12"/>
    <mergeCell ref="R12:S12"/>
    <mergeCell ref="J14:Q14"/>
    <mergeCell ref="R14:S14"/>
    <mergeCell ref="J2:S2"/>
    <mergeCell ref="J4:S4"/>
    <mergeCell ref="J5:S5"/>
    <mergeCell ref="J6:S6"/>
    <mergeCell ref="J9:Q9"/>
    <mergeCell ref="R9:S9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fitToHeight="0" fitToWidth="1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G27" sqref="G27"/>
    </sheetView>
  </sheetViews>
  <sheetFormatPr defaultColWidth="9.140625" defaultRowHeight="12.75"/>
  <cols>
    <col min="3" max="3" width="22.00390625" style="0" customWidth="1"/>
    <col min="4" max="4" width="17.00390625" style="0" customWidth="1"/>
    <col min="5" max="5" width="26.28125" style="0" customWidth="1"/>
    <col min="6" max="6" width="14.8515625" style="0" customWidth="1"/>
    <col min="7" max="7" width="15.421875" style="0" customWidth="1"/>
  </cols>
  <sheetData>
    <row r="3" spans="2:7" ht="12.75" customHeight="1">
      <c r="B3" s="151" t="s">
        <v>82</v>
      </c>
      <c r="C3" s="151"/>
      <c r="D3" s="151"/>
      <c r="E3" s="151"/>
      <c r="F3" s="151"/>
      <c r="G3" s="151"/>
    </row>
    <row r="4" spans="2:7" ht="13.5" customHeight="1" thickBot="1">
      <c r="B4" s="152"/>
      <c r="C4" s="152"/>
      <c r="D4" s="152"/>
      <c r="E4" s="152"/>
      <c r="F4" s="152"/>
      <c r="G4" s="152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15.75" thickBot="1">
      <c r="B8" s="49">
        <v>1</v>
      </c>
      <c r="C8" s="59" t="s">
        <v>13</v>
      </c>
      <c r="D8" s="46">
        <v>43576</v>
      </c>
      <c r="E8" s="28"/>
      <c r="F8" s="29"/>
      <c r="G8" s="167">
        <f>D12-D15</f>
        <v>10451.460000000006</v>
      </c>
    </row>
    <row r="9" spans="2:7" ht="30.75" customHeight="1" thickBot="1">
      <c r="B9" s="49">
        <v>2</v>
      </c>
      <c r="C9" s="60" t="s">
        <v>29</v>
      </c>
      <c r="D9" s="58" t="s">
        <v>11</v>
      </c>
      <c r="E9" s="53" t="s">
        <v>79</v>
      </c>
      <c r="F9" s="41">
        <v>10658.38</v>
      </c>
      <c r="G9" s="266"/>
    </row>
    <row r="10" spans="2:7" ht="36" customHeight="1">
      <c r="B10" s="50"/>
      <c r="C10" s="32" t="s">
        <v>16</v>
      </c>
      <c r="D10" s="51">
        <v>19769.5</v>
      </c>
      <c r="E10" s="53" t="s">
        <v>80</v>
      </c>
      <c r="F10" s="41">
        <v>350</v>
      </c>
      <c r="G10" s="266"/>
    </row>
    <row r="11" spans="2:7" ht="26.25" customHeight="1" thickBot="1">
      <c r="B11" s="33"/>
      <c r="C11" s="57" t="s">
        <v>10</v>
      </c>
      <c r="D11" s="40">
        <v>57995.1</v>
      </c>
      <c r="E11" s="54"/>
      <c r="F11" s="42"/>
      <c r="G11" s="267"/>
    </row>
    <row r="12" spans="2:7" ht="33.75" customHeight="1" thickBot="1">
      <c r="B12" s="170" t="s">
        <v>2</v>
      </c>
      <c r="C12" s="268"/>
      <c r="D12" s="45">
        <f>D10+D11</f>
        <v>77764.6</v>
      </c>
      <c r="E12" s="54"/>
      <c r="F12" s="43"/>
      <c r="G12" s="269" t="s">
        <v>20</v>
      </c>
    </row>
    <row r="13" spans="2:7" ht="33.75" customHeight="1">
      <c r="B13" s="50">
        <v>3</v>
      </c>
      <c r="C13" s="32" t="s">
        <v>29</v>
      </c>
      <c r="D13" s="35" t="s">
        <v>9</v>
      </c>
      <c r="E13" s="54"/>
      <c r="F13" s="43"/>
      <c r="G13" s="270"/>
    </row>
    <row r="14" spans="2:7" ht="38.25" customHeight="1">
      <c r="B14" s="33"/>
      <c r="C14" s="55" t="s">
        <v>8</v>
      </c>
      <c r="D14" s="51">
        <v>4000</v>
      </c>
      <c r="E14" s="54"/>
      <c r="F14" s="43"/>
      <c r="G14" s="174">
        <f>D8+D17-F17</f>
        <v>103880.76</v>
      </c>
    </row>
    <row r="15" spans="2:7" ht="12.75">
      <c r="B15" s="177"/>
      <c r="C15" s="274" t="s">
        <v>10</v>
      </c>
      <c r="D15" s="276">
        <v>67313.14</v>
      </c>
      <c r="E15" s="298"/>
      <c r="F15" s="300"/>
      <c r="G15" s="271"/>
    </row>
    <row r="16" spans="2:7" ht="13.5" thickBot="1">
      <c r="B16" s="273"/>
      <c r="C16" s="275"/>
      <c r="D16" s="277"/>
      <c r="E16" s="299"/>
      <c r="F16" s="301"/>
      <c r="G16" s="271"/>
    </row>
    <row r="17" spans="2:7" ht="15.75" thickBot="1">
      <c r="B17" s="187" t="s">
        <v>2</v>
      </c>
      <c r="C17" s="262"/>
      <c r="D17" s="48">
        <f>D14+D15</f>
        <v>71313.14</v>
      </c>
      <c r="E17" s="36" t="s">
        <v>2</v>
      </c>
      <c r="F17" s="47">
        <f>SUM(F9:F15)</f>
        <v>11008.38</v>
      </c>
      <c r="G17" s="272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37"/>
  <sheetViews>
    <sheetView zoomScalePageLayoutView="0" workbookViewId="0" topLeftCell="A1">
      <selection activeCell="U9" sqref="U9"/>
    </sheetView>
  </sheetViews>
  <sheetFormatPr defaultColWidth="9.140625" defaultRowHeight="12.75"/>
  <cols>
    <col min="2" max="2" width="6.140625" style="0" customWidth="1"/>
    <col min="3" max="3" width="24.140625" style="0" customWidth="1"/>
    <col min="4" max="4" width="16.421875" style="0" customWidth="1"/>
    <col min="5" max="5" width="33.421875" style="0" customWidth="1"/>
    <col min="6" max="6" width="14.57421875" style="0" customWidth="1"/>
    <col min="7" max="7" width="18.57421875" style="0" customWidth="1"/>
  </cols>
  <sheetData>
    <row r="2" spans="10:19" ht="100.5" customHeight="1">
      <c r="J2" s="216" t="s">
        <v>287</v>
      </c>
      <c r="K2" s="216"/>
      <c r="L2" s="216"/>
      <c r="M2" s="216"/>
      <c r="N2" s="216"/>
      <c r="O2" s="216"/>
      <c r="P2" s="216"/>
      <c r="Q2" s="216"/>
      <c r="R2" s="216"/>
      <c r="S2" s="216"/>
    </row>
    <row r="3" spans="2:19" ht="12.75" customHeight="1">
      <c r="B3" s="151" t="s">
        <v>94</v>
      </c>
      <c r="C3" s="151"/>
      <c r="D3" s="151"/>
      <c r="E3" s="151"/>
      <c r="F3" s="151"/>
      <c r="G3" s="151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3.5" customHeight="1" thickBot="1">
      <c r="B4" s="152"/>
      <c r="C4" s="152"/>
      <c r="D4" s="152"/>
      <c r="E4" s="152"/>
      <c r="F4" s="152"/>
      <c r="G4" s="152"/>
      <c r="J4" s="217" t="s">
        <v>294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  <c r="J5" s="218" t="s">
        <v>256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19" ht="12.75">
      <c r="B6" s="154"/>
      <c r="C6" s="157"/>
      <c r="D6" s="263"/>
      <c r="E6" s="154"/>
      <c r="F6" s="162"/>
      <c r="G6" s="165"/>
      <c r="J6" s="218" t="s">
        <v>288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7" ht="13.5" thickBot="1">
      <c r="B7" s="155"/>
      <c r="C7" s="224"/>
      <c r="D7" s="264"/>
      <c r="E7" s="155"/>
      <c r="F7" s="163"/>
      <c r="G7" s="166"/>
    </row>
    <row r="8" spans="2:7" ht="39.75" customHeight="1" thickBot="1">
      <c r="B8" s="49">
        <v>1</v>
      </c>
      <c r="C8" s="79" t="s">
        <v>86</v>
      </c>
      <c r="D8" s="46">
        <v>90883.21</v>
      </c>
      <c r="E8" s="117" t="s">
        <v>119</v>
      </c>
      <c r="F8" s="111">
        <v>10000</v>
      </c>
      <c r="G8" s="167">
        <f>D12-D15</f>
        <v>19659.019999999997</v>
      </c>
    </row>
    <row r="9" spans="2:19" ht="37.5" customHeight="1" thickBot="1">
      <c r="B9" s="49">
        <v>2</v>
      </c>
      <c r="C9" s="60" t="s">
        <v>29</v>
      </c>
      <c r="D9" s="96" t="s">
        <v>10</v>
      </c>
      <c r="E9" s="115" t="s">
        <v>131</v>
      </c>
      <c r="F9" s="113">
        <v>870</v>
      </c>
      <c r="G9" s="266"/>
      <c r="J9" s="294" t="s">
        <v>206</v>
      </c>
      <c r="K9" s="295"/>
      <c r="L9" s="295"/>
      <c r="M9" s="295"/>
      <c r="N9" s="295"/>
      <c r="O9" s="295"/>
      <c r="P9" s="295"/>
      <c r="Q9" s="296"/>
      <c r="R9" s="297">
        <v>115537.45</v>
      </c>
      <c r="S9" s="197"/>
    </row>
    <row r="10" spans="2:7" ht="28.5" customHeight="1">
      <c r="B10" s="50"/>
      <c r="C10" s="97" t="s">
        <v>16</v>
      </c>
      <c r="D10" s="51">
        <v>25308.86</v>
      </c>
      <c r="E10" s="115" t="s">
        <v>132</v>
      </c>
      <c r="F10" s="113">
        <v>1190</v>
      </c>
      <c r="G10" s="266"/>
    </row>
    <row r="11" spans="2:19" ht="33" customHeight="1" thickBot="1">
      <c r="B11" s="33"/>
      <c r="C11" s="57" t="s">
        <v>11</v>
      </c>
      <c r="D11" s="40">
        <v>57976.2</v>
      </c>
      <c r="E11" s="116" t="s">
        <v>133</v>
      </c>
      <c r="F11" s="114">
        <v>9880</v>
      </c>
      <c r="G11" s="267"/>
      <c r="J11" s="203" t="s">
        <v>207</v>
      </c>
      <c r="K11" s="203"/>
      <c r="L11" s="203"/>
      <c r="M11" s="203"/>
      <c r="N11" s="203"/>
      <c r="O11" s="203"/>
      <c r="P11" s="203"/>
      <c r="Q11" s="203"/>
      <c r="R11" s="204">
        <v>19659.02</v>
      </c>
      <c r="S11" s="228"/>
    </row>
    <row r="12" spans="2:19" ht="32.25" customHeight="1" thickBot="1">
      <c r="B12" s="170" t="s">
        <v>83</v>
      </c>
      <c r="C12" s="268"/>
      <c r="D12" s="45">
        <f>D10+D11</f>
        <v>83285.06</v>
      </c>
      <c r="E12" s="116" t="s">
        <v>134</v>
      </c>
      <c r="F12" s="112">
        <v>1470</v>
      </c>
      <c r="G12" s="269" t="s">
        <v>20</v>
      </c>
      <c r="J12" s="203" t="s">
        <v>208</v>
      </c>
      <c r="K12" s="203"/>
      <c r="L12" s="203"/>
      <c r="M12" s="203"/>
      <c r="N12" s="203"/>
      <c r="O12" s="203"/>
      <c r="P12" s="203"/>
      <c r="Q12" s="203"/>
      <c r="R12" s="204">
        <v>941.36</v>
      </c>
      <c r="S12" s="228"/>
    </row>
    <row r="13" spans="2:19" ht="31.5" customHeight="1">
      <c r="B13" s="50">
        <v>3</v>
      </c>
      <c r="C13" s="32" t="s">
        <v>29</v>
      </c>
      <c r="D13" s="35" t="s">
        <v>9</v>
      </c>
      <c r="E13" s="116" t="s">
        <v>135</v>
      </c>
      <c r="F13" s="112">
        <v>16161.8</v>
      </c>
      <c r="G13" s="270"/>
      <c r="R13" s="146"/>
      <c r="S13" s="146"/>
    </row>
    <row r="14" spans="2:19" ht="33" customHeight="1">
      <c r="B14" s="33"/>
      <c r="C14" s="55" t="s">
        <v>8</v>
      </c>
      <c r="D14" s="141">
        <v>600</v>
      </c>
      <c r="E14" s="116"/>
      <c r="F14" s="112"/>
      <c r="G14" s="174">
        <f>D8+D18-F18</f>
        <v>115537.45</v>
      </c>
      <c r="J14" s="200" t="s">
        <v>209</v>
      </c>
      <c r="K14" s="200"/>
      <c r="L14" s="200"/>
      <c r="M14" s="200"/>
      <c r="N14" s="200"/>
      <c r="O14" s="200"/>
      <c r="P14" s="200"/>
      <c r="Q14" s="200"/>
      <c r="R14" s="229">
        <v>58140.3</v>
      </c>
      <c r="S14" s="229"/>
    </row>
    <row r="15" spans="2:19" ht="28.5" customHeight="1">
      <c r="B15" s="177"/>
      <c r="C15" s="274" t="s">
        <v>10</v>
      </c>
      <c r="D15" s="302">
        <v>63626.04</v>
      </c>
      <c r="E15" s="139"/>
      <c r="F15" s="140"/>
      <c r="G15" s="271"/>
      <c r="J15" s="200" t="s">
        <v>210</v>
      </c>
      <c r="K15" s="200"/>
      <c r="L15" s="200"/>
      <c r="M15" s="200"/>
      <c r="N15" s="200"/>
      <c r="O15" s="200"/>
      <c r="P15" s="200"/>
      <c r="Q15" s="200"/>
      <c r="R15" s="229">
        <v>0</v>
      </c>
      <c r="S15" s="229"/>
    </row>
    <row r="16" spans="2:19" ht="28.5" customHeight="1">
      <c r="B16" s="177"/>
      <c r="C16" s="274"/>
      <c r="D16" s="282"/>
      <c r="E16" s="139"/>
      <c r="F16" s="140"/>
      <c r="G16" s="271"/>
      <c r="J16" s="150"/>
      <c r="K16" s="150"/>
      <c r="L16" s="150"/>
      <c r="M16" s="150"/>
      <c r="N16" s="150"/>
      <c r="O16" s="150"/>
      <c r="P16" s="150"/>
      <c r="Q16" s="150"/>
      <c r="R16" s="146"/>
      <c r="S16" s="146"/>
    </row>
    <row r="17" spans="2:19" ht="26.25" customHeight="1" thickBot="1">
      <c r="B17" s="273"/>
      <c r="C17" s="275"/>
      <c r="D17" s="283"/>
      <c r="E17" s="116"/>
      <c r="F17" s="112"/>
      <c r="G17" s="271"/>
      <c r="J17" s="200" t="s">
        <v>211</v>
      </c>
      <c r="K17" s="200"/>
      <c r="L17" s="200"/>
      <c r="M17" s="200"/>
      <c r="N17" s="200"/>
      <c r="O17" s="200"/>
      <c r="P17" s="200"/>
      <c r="Q17" s="200"/>
      <c r="R17" s="202">
        <v>61376.15</v>
      </c>
      <c r="S17" s="202"/>
    </row>
    <row r="18" spans="2:19" ht="27.75" customHeight="1" thickBot="1">
      <c r="B18" s="187" t="s">
        <v>87</v>
      </c>
      <c r="C18" s="262"/>
      <c r="D18" s="48">
        <f>D14+D15</f>
        <v>64226.04</v>
      </c>
      <c r="E18" s="136" t="s">
        <v>2</v>
      </c>
      <c r="F18" s="137">
        <f>SUM(F8:F17)</f>
        <v>39571.8</v>
      </c>
      <c r="G18" s="272"/>
      <c r="J18" s="200" t="s">
        <v>212</v>
      </c>
      <c r="K18" s="200"/>
      <c r="L18" s="200"/>
      <c r="M18" s="200"/>
      <c r="N18" s="200"/>
      <c r="O18" s="200"/>
      <c r="P18" s="200"/>
      <c r="Q18" s="200"/>
      <c r="R18" s="202">
        <v>764.77</v>
      </c>
      <c r="S18" s="202"/>
    </row>
    <row r="19" spans="18:19" ht="12.75">
      <c r="R19" s="146"/>
      <c r="S19" s="146"/>
    </row>
    <row r="20" spans="2:19" ht="18.75">
      <c r="B20" s="5"/>
      <c r="C20" s="6"/>
      <c r="D20" s="19"/>
      <c r="E20" s="12"/>
      <c r="F20" s="14"/>
      <c r="G20" s="26"/>
      <c r="J20" s="200" t="s">
        <v>213</v>
      </c>
      <c r="K20" s="200"/>
      <c r="L20" s="200"/>
      <c r="M20" s="200"/>
      <c r="N20" s="200"/>
      <c r="O20" s="200"/>
      <c r="P20" s="200"/>
      <c r="Q20" s="200"/>
      <c r="R20" s="202">
        <v>1800</v>
      </c>
      <c r="S20" s="202"/>
    </row>
    <row r="21" spans="2:7" ht="18.75">
      <c r="B21" s="5"/>
      <c r="C21" s="2"/>
      <c r="D21" s="19"/>
      <c r="E21" s="12"/>
      <c r="F21" s="14"/>
      <c r="G21" s="26"/>
    </row>
    <row r="22" spans="2:19" ht="19.5" thickBot="1">
      <c r="B22" s="5"/>
      <c r="C22" s="2"/>
      <c r="D22" s="19"/>
      <c r="E22" s="12"/>
      <c r="F22" s="14"/>
      <c r="G22" s="26"/>
      <c r="J22" s="241" t="s">
        <v>214</v>
      </c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0:19" ht="12.75">
      <c r="J23" s="242" t="s">
        <v>289</v>
      </c>
      <c r="K23" s="243"/>
      <c r="L23" s="243"/>
      <c r="M23" s="243"/>
      <c r="N23" s="243"/>
      <c r="O23" s="243"/>
      <c r="P23" s="243"/>
      <c r="Q23" s="243"/>
      <c r="R23" s="244">
        <v>1006.59</v>
      </c>
      <c r="S23" s="245"/>
    </row>
    <row r="24" spans="10:19" ht="12.75">
      <c r="J24" s="230" t="s">
        <v>290</v>
      </c>
      <c r="K24" s="231"/>
      <c r="L24" s="231"/>
      <c r="M24" s="231"/>
      <c r="N24" s="231"/>
      <c r="O24" s="231"/>
      <c r="P24" s="231"/>
      <c r="Q24" s="231"/>
      <c r="R24" s="232">
        <v>12660</v>
      </c>
      <c r="S24" s="233"/>
    </row>
    <row r="25" spans="10:19" ht="12.75">
      <c r="J25" s="230" t="s">
        <v>291</v>
      </c>
      <c r="K25" s="231"/>
      <c r="L25" s="231"/>
      <c r="M25" s="231"/>
      <c r="N25" s="231"/>
      <c r="O25" s="231"/>
      <c r="P25" s="231"/>
      <c r="Q25" s="231"/>
      <c r="R25" s="232">
        <v>26050</v>
      </c>
      <c r="S25" s="233"/>
    </row>
    <row r="26" spans="10:19" ht="12.75">
      <c r="J26" s="230" t="s">
        <v>292</v>
      </c>
      <c r="K26" s="231"/>
      <c r="L26" s="231"/>
      <c r="M26" s="231"/>
      <c r="N26" s="231"/>
      <c r="O26" s="231"/>
      <c r="P26" s="231"/>
      <c r="Q26" s="231"/>
      <c r="R26" s="232">
        <v>6000</v>
      </c>
      <c r="S26" s="233"/>
    </row>
    <row r="27" spans="10:19" ht="12.75">
      <c r="J27" s="230" t="s">
        <v>293</v>
      </c>
      <c r="K27" s="231"/>
      <c r="L27" s="231"/>
      <c r="M27" s="231"/>
      <c r="N27" s="231"/>
      <c r="O27" s="231"/>
      <c r="P27" s="231"/>
      <c r="Q27" s="231"/>
      <c r="R27" s="234">
        <v>2120</v>
      </c>
      <c r="S27" s="235"/>
    </row>
    <row r="28" spans="10:19" ht="12.75">
      <c r="J28" s="230"/>
      <c r="K28" s="231"/>
      <c r="L28" s="231"/>
      <c r="M28" s="231"/>
      <c r="N28" s="231"/>
      <c r="O28" s="231"/>
      <c r="P28" s="231"/>
      <c r="Q28" s="231"/>
      <c r="R28" s="234"/>
      <c r="S28" s="235"/>
    </row>
    <row r="29" spans="10:19" ht="12.75">
      <c r="J29" s="230"/>
      <c r="K29" s="231"/>
      <c r="L29" s="231"/>
      <c r="M29" s="231"/>
      <c r="N29" s="231"/>
      <c r="O29" s="231"/>
      <c r="P29" s="231"/>
      <c r="Q29" s="231"/>
      <c r="R29" s="234"/>
      <c r="S29" s="235"/>
    </row>
    <row r="30" spans="10:19" ht="12.75">
      <c r="J30" s="230"/>
      <c r="K30" s="231"/>
      <c r="L30" s="231"/>
      <c r="M30" s="231"/>
      <c r="N30" s="231"/>
      <c r="O30" s="231"/>
      <c r="P30" s="231"/>
      <c r="Q30" s="231"/>
      <c r="R30" s="234"/>
      <c r="S30" s="235"/>
    </row>
    <row r="31" spans="10:19" ht="12.75">
      <c r="J31" s="230"/>
      <c r="K31" s="231"/>
      <c r="L31" s="231"/>
      <c r="M31" s="231"/>
      <c r="N31" s="231"/>
      <c r="O31" s="231"/>
      <c r="P31" s="231"/>
      <c r="Q31" s="231"/>
      <c r="R31" s="234"/>
      <c r="S31" s="235"/>
    </row>
    <row r="32" spans="10:19" ht="12.75">
      <c r="J32" s="230"/>
      <c r="K32" s="231"/>
      <c r="L32" s="231"/>
      <c r="M32" s="231"/>
      <c r="N32" s="231"/>
      <c r="O32" s="231"/>
      <c r="P32" s="231"/>
      <c r="Q32" s="231"/>
      <c r="R32" s="234"/>
      <c r="S32" s="235"/>
    </row>
    <row r="33" spans="10:19" ht="15.75" thickBot="1">
      <c r="J33" s="236" t="s">
        <v>2</v>
      </c>
      <c r="K33" s="237"/>
      <c r="L33" s="237"/>
      <c r="M33" s="237"/>
      <c r="N33" s="237"/>
      <c r="O33" s="237"/>
      <c r="P33" s="237"/>
      <c r="Q33" s="237"/>
      <c r="R33" s="238">
        <f>SUM(R23:R32)</f>
        <v>47836.59</v>
      </c>
      <c r="S33" s="239"/>
    </row>
    <row r="34" spans="10:17" ht="12.75">
      <c r="J34" s="147"/>
      <c r="K34" s="147"/>
      <c r="L34" s="147"/>
      <c r="M34" s="147"/>
      <c r="N34" s="147"/>
      <c r="O34" s="147"/>
      <c r="P34" s="147"/>
      <c r="Q34" s="147"/>
    </row>
    <row r="35" spans="10:19" ht="12.75">
      <c r="J35" s="203" t="s">
        <v>217</v>
      </c>
      <c r="K35" s="203"/>
      <c r="L35" s="203"/>
      <c r="M35" s="203"/>
      <c r="N35" s="203"/>
      <c r="O35" s="203"/>
      <c r="P35" s="203"/>
      <c r="Q35" s="203"/>
      <c r="R35" s="195">
        <f>R11+R12+R14+R15-R17-R18</f>
        <v>16599.760000000006</v>
      </c>
      <c r="S35" s="246"/>
    </row>
    <row r="36" spans="10:19" ht="13.5" thickBot="1">
      <c r="J36" s="148"/>
      <c r="K36" s="148"/>
      <c r="L36" s="148"/>
      <c r="M36" s="148"/>
      <c r="N36" s="148"/>
      <c r="O36" s="148"/>
      <c r="P36" s="148"/>
      <c r="Q36" s="148"/>
      <c r="R36" s="149"/>
      <c r="S36" s="146"/>
    </row>
    <row r="37" spans="10:19" ht="19.5" thickBot="1">
      <c r="J37" s="205" t="s">
        <v>218</v>
      </c>
      <c r="K37" s="206"/>
      <c r="L37" s="206"/>
      <c r="M37" s="206"/>
      <c r="N37" s="206"/>
      <c r="O37" s="206"/>
      <c r="P37" s="206"/>
      <c r="Q37" s="206"/>
      <c r="R37" s="196">
        <f>R9+R17+R20-R33</f>
        <v>130877.01000000001</v>
      </c>
      <c r="S37" s="197"/>
    </row>
  </sheetData>
  <sheetProtection/>
  <mergeCells count="62">
    <mergeCell ref="J35:Q35"/>
    <mergeCell ref="R35:S35"/>
    <mergeCell ref="J37:Q37"/>
    <mergeCell ref="R37:S37"/>
    <mergeCell ref="J31:Q31"/>
    <mergeCell ref="R31:S31"/>
    <mergeCell ref="J32:Q32"/>
    <mergeCell ref="R32:S32"/>
    <mergeCell ref="J33:Q33"/>
    <mergeCell ref="R33:S33"/>
    <mergeCell ref="J28:Q28"/>
    <mergeCell ref="R28:S28"/>
    <mergeCell ref="J29:Q29"/>
    <mergeCell ref="R29:S29"/>
    <mergeCell ref="J30:Q30"/>
    <mergeCell ref="R30:S30"/>
    <mergeCell ref="J25:Q25"/>
    <mergeCell ref="R25:S25"/>
    <mergeCell ref="J26:Q26"/>
    <mergeCell ref="R26:S26"/>
    <mergeCell ref="J27:Q27"/>
    <mergeCell ref="R27:S27"/>
    <mergeCell ref="J20:Q20"/>
    <mergeCell ref="R20:S20"/>
    <mergeCell ref="J22:S22"/>
    <mergeCell ref="J23:Q23"/>
    <mergeCell ref="R23:S23"/>
    <mergeCell ref="J24:Q24"/>
    <mergeCell ref="R24:S24"/>
    <mergeCell ref="J15:Q15"/>
    <mergeCell ref="R15:S15"/>
    <mergeCell ref="J17:Q17"/>
    <mergeCell ref="R17:S17"/>
    <mergeCell ref="J18:Q18"/>
    <mergeCell ref="R18:S18"/>
    <mergeCell ref="J11:Q11"/>
    <mergeCell ref="R11:S11"/>
    <mergeCell ref="J12:Q12"/>
    <mergeCell ref="R12:S12"/>
    <mergeCell ref="J14:Q14"/>
    <mergeCell ref="R14:S14"/>
    <mergeCell ref="J2:S2"/>
    <mergeCell ref="J4:S4"/>
    <mergeCell ref="J5:S5"/>
    <mergeCell ref="J6:S6"/>
    <mergeCell ref="J9:Q9"/>
    <mergeCell ref="R9:S9"/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8"/>
    <mergeCell ref="B15:B17"/>
    <mergeCell ref="C15:C17"/>
    <mergeCell ref="D15:D17"/>
    <mergeCell ref="B18:C18"/>
  </mergeCells>
  <printOptions/>
  <pageMargins left="0.7" right="0.7" top="0.75" bottom="0.75" header="0.3" footer="0.3"/>
  <pageSetup fitToHeight="0" fitToWidth="1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G20"/>
  <sheetViews>
    <sheetView zoomScalePageLayoutView="0" workbookViewId="0" topLeftCell="A1">
      <selection activeCell="B3" sqref="B3:G4"/>
    </sheetView>
  </sheetViews>
  <sheetFormatPr defaultColWidth="9.140625" defaultRowHeight="12.75"/>
  <cols>
    <col min="2" max="2" width="5.57421875" style="0" customWidth="1"/>
    <col min="3" max="3" width="23.7109375" style="0" customWidth="1"/>
    <col min="4" max="4" width="16.28125" style="0" customWidth="1"/>
    <col min="5" max="5" width="33.00390625" style="0" customWidth="1"/>
    <col min="6" max="6" width="12.8515625" style="0" customWidth="1"/>
    <col min="7" max="7" width="17.14062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152"/>
      <c r="C4" s="152"/>
      <c r="D4" s="152"/>
      <c r="E4" s="152"/>
      <c r="F4" s="152"/>
      <c r="G4" s="152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51.75" customHeight="1" thickBot="1">
      <c r="B8" s="49">
        <v>1</v>
      </c>
      <c r="C8" s="79" t="s">
        <v>86</v>
      </c>
      <c r="D8" s="46">
        <v>93323.72</v>
      </c>
      <c r="E8" s="110" t="s">
        <v>138</v>
      </c>
      <c r="F8" s="111">
        <v>5740</v>
      </c>
      <c r="G8" s="167">
        <f>D12-D15</f>
        <v>132481.25</v>
      </c>
    </row>
    <row r="9" spans="2:7" ht="28.5" customHeight="1" thickBot="1">
      <c r="B9" s="49">
        <v>2</v>
      </c>
      <c r="C9" s="60" t="s">
        <v>30</v>
      </c>
      <c r="D9" s="96" t="s">
        <v>10</v>
      </c>
      <c r="E9" s="119" t="s">
        <v>136</v>
      </c>
      <c r="F9" s="113">
        <v>900</v>
      </c>
      <c r="G9" s="266"/>
    </row>
    <row r="10" spans="2:7" ht="22.5" customHeight="1">
      <c r="B10" s="50"/>
      <c r="C10" s="97" t="s">
        <v>16</v>
      </c>
      <c r="D10" s="51">
        <v>123368.4</v>
      </c>
      <c r="E10" s="119" t="s">
        <v>137</v>
      </c>
      <c r="F10" s="113">
        <v>960</v>
      </c>
      <c r="G10" s="266"/>
    </row>
    <row r="11" spans="2:7" ht="28.5" customHeight="1" thickBot="1">
      <c r="B11" s="33"/>
      <c r="C11" s="57" t="s">
        <v>11</v>
      </c>
      <c r="D11" s="40">
        <v>31730.7</v>
      </c>
      <c r="E11" s="112"/>
      <c r="F11" s="114"/>
      <c r="G11" s="267"/>
    </row>
    <row r="12" spans="2:7" ht="31.5" customHeight="1" thickBot="1">
      <c r="B12" s="170" t="s">
        <v>88</v>
      </c>
      <c r="C12" s="268"/>
      <c r="D12" s="45">
        <f>D10+D11</f>
        <v>155099.1</v>
      </c>
      <c r="E12" s="112"/>
      <c r="F12" s="112"/>
      <c r="G12" s="269" t="s">
        <v>20</v>
      </c>
    </row>
    <row r="13" spans="2:7" ht="36.75" customHeight="1">
      <c r="B13" s="50">
        <v>3</v>
      </c>
      <c r="C13" s="32" t="s">
        <v>30</v>
      </c>
      <c r="D13" s="35" t="s">
        <v>9</v>
      </c>
      <c r="E13" s="112"/>
      <c r="F13" s="112"/>
      <c r="G13" s="270"/>
    </row>
    <row r="14" spans="2:7" ht="37.5" customHeight="1">
      <c r="B14" s="33"/>
      <c r="C14" s="55" t="s">
        <v>8</v>
      </c>
      <c r="D14" s="51">
        <v>7210</v>
      </c>
      <c r="E14" s="112"/>
      <c r="F14" s="112"/>
      <c r="G14" s="174">
        <f>D8+D17-F17</f>
        <v>115551.57</v>
      </c>
    </row>
    <row r="15" spans="2:7" ht="12.75">
      <c r="B15" s="177"/>
      <c r="C15" s="274" t="s">
        <v>10</v>
      </c>
      <c r="D15" s="276">
        <v>22617.85</v>
      </c>
      <c r="E15" s="260"/>
      <c r="F15" s="260"/>
      <c r="G15" s="271"/>
    </row>
    <row r="16" spans="2:7" ht="13.5" thickBot="1">
      <c r="B16" s="273"/>
      <c r="C16" s="275"/>
      <c r="D16" s="277"/>
      <c r="E16" s="285"/>
      <c r="F16" s="285"/>
      <c r="G16" s="271"/>
    </row>
    <row r="17" spans="2:7" ht="26.25" customHeight="1" thickBot="1">
      <c r="B17" s="187" t="s">
        <v>87</v>
      </c>
      <c r="C17" s="262"/>
      <c r="D17" s="48">
        <f>D14+D15</f>
        <v>29827.85</v>
      </c>
      <c r="E17" s="36" t="s">
        <v>2</v>
      </c>
      <c r="F17" s="80">
        <f>SUM(F8:F16)</f>
        <v>7600</v>
      </c>
      <c r="G17" s="272"/>
    </row>
    <row r="18" spans="2:7" ht="18.75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37"/>
  <sheetViews>
    <sheetView zoomScalePageLayoutView="0" workbookViewId="0" topLeftCell="A1">
      <selection activeCell="J4" sqref="J4:S4"/>
    </sheetView>
  </sheetViews>
  <sheetFormatPr defaultColWidth="9.140625" defaultRowHeight="12.75"/>
  <cols>
    <col min="2" max="2" width="5.8515625" style="0" customWidth="1"/>
    <col min="3" max="3" width="23.7109375" style="0" customWidth="1"/>
    <col min="4" max="4" width="16.7109375" style="0" customWidth="1"/>
    <col min="5" max="5" width="36.8515625" style="0" customWidth="1"/>
    <col min="6" max="6" width="12.421875" style="0" customWidth="1"/>
    <col min="7" max="7" width="16.140625" style="0" customWidth="1"/>
  </cols>
  <sheetData>
    <row r="2" spans="10:19" ht="91.5" customHeight="1">
      <c r="J2" s="216" t="s">
        <v>295</v>
      </c>
      <c r="K2" s="216"/>
      <c r="L2" s="216"/>
      <c r="M2" s="216"/>
      <c r="N2" s="216"/>
      <c r="O2" s="216"/>
      <c r="P2" s="216"/>
      <c r="Q2" s="216"/>
      <c r="R2" s="216"/>
      <c r="S2" s="216"/>
    </row>
    <row r="3" spans="2:19" ht="12.75" customHeight="1">
      <c r="B3" s="151" t="s">
        <v>94</v>
      </c>
      <c r="C3" s="151"/>
      <c r="D3" s="151"/>
      <c r="E3" s="151"/>
      <c r="F3" s="151"/>
      <c r="G3" s="151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3.5" customHeight="1" thickBot="1">
      <c r="B4" s="152"/>
      <c r="C4" s="152"/>
      <c r="D4" s="152"/>
      <c r="E4" s="152"/>
      <c r="F4" s="152"/>
      <c r="G4" s="152"/>
      <c r="J4" s="217" t="s">
        <v>302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  <c r="J5" s="218" t="s">
        <v>296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19" ht="12.75">
      <c r="B6" s="154"/>
      <c r="C6" s="157"/>
      <c r="D6" s="263"/>
      <c r="E6" s="154"/>
      <c r="F6" s="162"/>
      <c r="G6" s="165"/>
      <c r="J6" s="218" t="s">
        <v>220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7" ht="13.5" thickBot="1">
      <c r="B7" s="155"/>
      <c r="C7" s="224"/>
      <c r="D7" s="264"/>
      <c r="E7" s="155"/>
      <c r="F7" s="163"/>
      <c r="G7" s="166"/>
    </row>
    <row r="8" spans="2:7" ht="39" customHeight="1" thickBot="1">
      <c r="B8" s="49">
        <v>1</v>
      </c>
      <c r="C8" s="79" t="s">
        <v>86</v>
      </c>
      <c r="D8" s="46">
        <v>298413.01</v>
      </c>
      <c r="E8" s="115" t="s">
        <v>198</v>
      </c>
      <c r="F8" s="120">
        <v>1850</v>
      </c>
      <c r="G8" s="167">
        <f>D12-D15</f>
        <v>38066.56999999999</v>
      </c>
    </row>
    <row r="9" spans="2:19" ht="30" customHeight="1" thickBot="1">
      <c r="B9" s="49">
        <v>2</v>
      </c>
      <c r="C9" s="32" t="s">
        <v>31</v>
      </c>
      <c r="D9" s="98" t="s">
        <v>10</v>
      </c>
      <c r="E9" s="115" t="s">
        <v>199</v>
      </c>
      <c r="F9" s="120">
        <v>780</v>
      </c>
      <c r="G9" s="266"/>
      <c r="J9" s="219" t="s">
        <v>206</v>
      </c>
      <c r="K9" s="220"/>
      <c r="L9" s="220"/>
      <c r="M9" s="220"/>
      <c r="N9" s="220"/>
      <c r="O9" s="220"/>
      <c r="P9" s="220"/>
      <c r="Q9" s="221"/>
      <c r="R9" s="256">
        <v>415856.21</v>
      </c>
      <c r="S9" s="223"/>
    </row>
    <row r="10" spans="2:7" ht="15">
      <c r="B10" s="50"/>
      <c r="C10" s="97" t="s">
        <v>16</v>
      </c>
      <c r="D10" s="51">
        <v>39797.27</v>
      </c>
      <c r="E10" s="115"/>
      <c r="F10" s="120"/>
      <c r="G10" s="266"/>
    </row>
    <row r="11" spans="2:19" ht="26.25" customHeight="1" thickBot="1">
      <c r="B11" s="33"/>
      <c r="C11" s="57" t="s">
        <v>11</v>
      </c>
      <c r="D11" s="40">
        <v>111142.5</v>
      </c>
      <c r="E11" s="116"/>
      <c r="F11" s="104"/>
      <c r="G11" s="267"/>
      <c r="J11" s="203" t="s">
        <v>207</v>
      </c>
      <c r="K11" s="203"/>
      <c r="L11" s="203"/>
      <c r="M11" s="203"/>
      <c r="N11" s="203"/>
      <c r="O11" s="203"/>
      <c r="P11" s="203"/>
      <c r="Q11" s="203"/>
      <c r="R11" s="204">
        <v>38066.57</v>
      </c>
      <c r="S11" s="228"/>
    </row>
    <row r="12" spans="2:19" ht="46.5" customHeight="1" thickBot="1">
      <c r="B12" s="170" t="s">
        <v>2</v>
      </c>
      <c r="C12" s="268"/>
      <c r="D12" s="45">
        <f>D10+D11</f>
        <v>150939.77</v>
      </c>
      <c r="E12" s="116"/>
      <c r="F12" s="121"/>
      <c r="G12" s="269" t="s">
        <v>20</v>
      </c>
      <c r="J12" s="203" t="s">
        <v>208</v>
      </c>
      <c r="K12" s="203"/>
      <c r="L12" s="203"/>
      <c r="M12" s="203"/>
      <c r="N12" s="203"/>
      <c r="O12" s="203"/>
      <c r="P12" s="203"/>
      <c r="Q12" s="203"/>
      <c r="R12" s="204">
        <v>0</v>
      </c>
      <c r="S12" s="228"/>
    </row>
    <row r="13" spans="2:19" ht="32.25" customHeight="1">
      <c r="B13" s="50">
        <v>3</v>
      </c>
      <c r="C13" s="32" t="s">
        <v>31</v>
      </c>
      <c r="D13" s="35" t="s">
        <v>9</v>
      </c>
      <c r="E13" s="115"/>
      <c r="F13" s="121"/>
      <c r="G13" s="270"/>
      <c r="R13" s="146"/>
      <c r="S13" s="146"/>
    </row>
    <row r="14" spans="2:19" ht="41.25" customHeight="1">
      <c r="B14" s="33"/>
      <c r="C14" s="55" t="s">
        <v>8</v>
      </c>
      <c r="D14" s="51">
        <v>7200</v>
      </c>
      <c r="E14" s="116"/>
      <c r="F14" s="121"/>
      <c r="G14" s="174">
        <f>D8+D17-F17</f>
        <v>415856.21</v>
      </c>
      <c r="J14" s="200" t="s">
        <v>209</v>
      </c>
      <c r="K14" s="200"/>
      <c r="L14" s="200"/>
      <c r="M14" s="200"/>
      <c r="N14" s="200"/>
      <c r="O14" s="200"/>
      <c r="P14" s="200"/>
      <c r="Q14" s="200"/>
      <c r="R14" s="229">
        <v>111213</v>
      </c>
      <c r="S14" s="229"/>
    </row>
    <row r="15" spans="2:19" ht="30.75" customHeight="1">
      <c r="B15" s="177"/>
      <c r="C15" s="274" t="s">
        <v>10</v>
      </c>
      <c r="D15" s="276">
        <v>112873.2</v>
      </c>
      <c r="E15" s="116"/>
      <c r="F15" s="121"/>
      <c r="G15" s="271"/>
      <c r="J15" s="200" t="s">
        <v>210</v>
      </c>
      <c r="K15" s="200"/>
      <c r="L15" s="200"/>
      <c r="M15" s="200"/>
      <c r="N15" s="200"/>
      <c r="O15" s="200"/>
      <c r="P15" s="200"/>
      <c r="Q15" s="200"/>
      <c r="R15" s="229">
        <v>0</v>
      </c>
      <c r="S15" s="229"/>
    </row>
    <row r="16" spans="2:19" ht="30.75" customHeight="1" thickBot="1">
      <c r="B16" s="273"/>
      <c r="C16" s="275"/>
      <c r="D16" s="277"/>
      <c r="E16" s="110"/>
      <c r="F16" s="111"/>
      <c r="G16" s="271"/>
      <c r="J16" s="150"/>
      <c r="K16" s="150"/>
      <c r="L16" s="150"/>
      <c r="M16" s="150"/>
      <c r="N16" s="150"/>
      <c r="O16" s="150"/>
      <c r="P16" s="150"/>
      <c r="Q16" s="150"/>
      <c r="R16" s="146"/>
      <c r="S16" s="146"/>
    </row>
    <row r="17" spans="2:19" ht="15.75" thickBot="1">
      <c r="B17" s="187" t="s">
        <v>2</v>
      </c>
      <c r="C17" s="262"/>
      <c r="D17" s="48">
        <f>D14+D15</f>
        <v>120073.2</v>
      </c>
      <c r="E17" s="36" t="s">
        <v>2</v>
      </c>
      <c r="F17" s="80">
        <f>SUM(F8:F16)</f>
        <v>2630</v>
      </c>
      <c r="G17" s="272"/>
      <c r="J17" s="200" t="s">
        <v>211</v>
      </c>
      <c r="K17" s="200"/>
      <c r="L17" s="200"/>
      <c r="M17" s="200"/>
      <c r="N17" s="200"/>
      <c r="O17" s="200"/>
      <c r="P17" s="200"/>
      <c r="Q17" s="200"/>
      <c r="R17" s="202">
        <v>118036.87</v>
      </c>
      <c r="S17" s="202"/>
    </row>
    <row r="18" spans="2:19" ht="18.75">
      <c r="B18" s="5"/>
      <c r="C18" s="6"/>
      <c r="D18" s="19"/>
      <c r="E18" s="12"/>
      <c r="F18" s="14"/>
      <c r="G18" s="26"/>
      <c r="J18" s="200" t="s">
        <v>212</v>
      </c>
      <c r="K18" s="200"/>
      <c r="L18" s="200"/>
      <c r="M18" s="200"/>
      <c r="N18" s="200"/>
      <c r="O18" s="200"/>
      <c r="P18" s="200"/>
      <c r="Q18" s="200"/>
      <c r="R18" s="202">
        <v>0</v>
      </c>
      <c r="S18" s="202"/>
    </row>
    <row r="19" spans="2:19" ht="18.75">
      <c r="B19" s="5"/>
      <c r="C19" s="2"/>
      <c r="D19" s="19"/>
      <c r="E19" s="12"/>
      <c r="F19" s="14"/>
      <c r="G19" s="26"/>
      <c r="R19" s="146"/>
      <c r="S19" s="146"/>
    </row>
    <row r="20" spans="2:19" ht="18.75">
      <c r="B20" s="5"/>
      <c r="C20" s="2"/>
      <c r="D20" s="19"/>
      <c r="E20" s="12"/>
      <c r="F20" s="14"/>
      <c r="G20" s="26"/>
      <c r="J20" s="200" t="s">
        <v>213</v>
      </c>
      <c r="K20" s="200"/>
      <c r="L20" s="200"/>
      <c r="M20" s="200"/>
      <c r="N20" s="200"/>
      <c r="O20" s="200"/>
      <c r="P20" s="200"/>
      <c r="Q20" s="200"/>
      <c r="R20" s="202">
        <v>13400</v>
      </c>
      <c r="S20" s="202"/>
    </row>
    <row r="22" spans="10:19" ht="15.75" thickBot="1">
      <c r="J22" s="241" t="s">
        <v>214</v>
      </c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0:19" ht="12.75">
      <c r="J23" s="242" t="s">
        <v>297</v>
      </c>
      <c r="K23" s="243"/>
      <c r="L23" s="243"/>
      <c r="M23" s="243"/>
      <c r="N23" s="243"/>
      <c r="O23" s="243"/>
      <c r="P23" s="243"/>
      <c r="Q23" s="243"/>
      <c r="R23" s="244">
        <v>5130</v>
      </c>
      <c r="S23" s="245"/>
    </row>
    <row r="24" spans="10:19" ht="12.75">
      <c r="J24" s="230" t="s">
        <v>298</v>
      </c>
      <c r="K24" s="231"/>
      <c r="L24" s="231"/>
      <c r="M24" s="231"/>
      <c r="N24" s="231"/>
      <c r="O24" s="231"/>
      <c r="P24" s="231"/>
      <c r="Q24" s="231"/>
      <c r="R24" s="232">
        <v>3230</v>
      </c>
      <c r="S24" s="233"/>
    </row>
    <row r="25" spans="10:19" ht="12.75">
      <c r="J25" s="230" t="s">
        <v>299</v>
      </c>
      <c r="K25" s="231"/>
      <c r="L25" s="231"/>
      <c r="M25" s="231"/>
      <c r="N25" s="231"/>
      <c r="O25" s="231"/>
      <c r="P25" s="231"/>
      <c r="Q25" s="231"/>
      <c r="R25" s="232">
        <v>9010</v>
      </c>
      <c r="S25" s="233"/>
    </row>
    <row r="26" spans="10:19" ht="12.75">
      <c r="J26" s="230" t="s">
        <v>300</v>
      </c>
      <c r="K26" s="231"/>
      <c r="L26" s="231"/>
      <c r="M26" s="231"/>
      <c r="N26" s="231"/>
      <c r="O26" s="231"/>
      <c r="P26" s="231"/>
      <c r="Q26" s="231"/>
      <c r="R26" s="232">
        <v>1220</v>
      </c>
      <c r="S26" s="233"/>
    </row>
    <row r="27" spans="10:19" ht="12.75">
      <c r="J27" s="230" t="s">
        <v>301</v>
      </c>
      <c r="K27" s="231"/>
      <c r="L27" s="231"/>
      <c r="M27" s="231"/>
      <c r="N27" s="231"/>
      <c r="O27" s="231"/>
      <c r="P27" s="231"/>
      <c r="Q27" s="231"/>
      <c r="R27" s="234">
        <v>7070</v>
      </c>
      <c r="S27" s="235"/>
    </row>
    <row r="28" spans="10:19" ht="12.75">
      <c r="J28" s="230"/>
      <c r="K28" s="231"/>
      <c r="L28" s="231"/>
      <c r="M28" s="231"/>
      <c r="N28" s="231"/>
      <c r="O28" s="231"/>
      <c r="P28" s="231"/>
      <c r="Q28" s="231"/>
      <c r="R28" s="234"/>
      <c r="S28" s="235"/>
    </row>
    <row r="29" spans="10:19" ht="12.75">
      <c r="J29" s="230"/>
      <c r="K29" s="231"/>
      <c r="L29" s="231"/>
      <c r="M29" s="231"/>
      <c r="N29" s="231"/>
      <c r="O29" s="231"/>
      <c r="P29" s="231"/>
      <c r="Q29" s="231"/>
      <c r="R29" s="234"/>
      <c r="S29" s="235"/>
    </row>
    <row r="30" spans="10:19" ht="12.75">
      <c r="J30" s="230"/>
      <c r="K30" s="231"/>
      <c r="L30" s="231"/>
      <c r="M30" s="231"/>
      <c r="N30" s="231"/>
      <c r="O30" s="231"/>
      <c r="P30" s="231"/>
      <c r="Q30" s="231"/>
      <c r="R30" s="234"/>
      <c r="S30" s="235"/>
    </row>
    <row r="31" spans="10:19" ht="12.75">
      <c r="J31" s="230"/>
      <c r="K31" s="231"/>
      <c r="L31" s="231"/>
      <c r="M31" s="231"/>
      <c r="N31" s="231"/>
      <c r="O31" s="231"/>
      <c r="P31" s="231"/>
      <c r="Q31" s="231"/>
      <c r="R31" s="234"/>
      <c r="S31" s="235"/>
    </row>
    <row r="32" spans="10:19" ht="12.75">
      <c r="J32" s="230"/>
      <c r="K32" s="231"/>
      <c r="L32" s="231"/>
      <c r="M32" s="231"/>
      <c r="N32" s="231"/>
      <c r="O32" s="231"/>
      <c r="P32" s="231"/>
      <c r="Q32" s="231"/>
      <c r="R32" s="234"/>
      <c r="S32" s="235"/>
    </row>
    <row r="33" spans="10:19" ht="15.75" thickBot="1">
      <c r="J33" s="236" t="s">
        <v>2</v>
      </c>
      <c r="K33" s="237"/>
      <c r="L33" s="237"/>
      <c r="M33" s="237"/>
      <c r="N33" s="237"/>
      <c r="O33" s="237"/>
      <c r="P33" s="237"/>
      <c r="Q33" s="237"/>
      <c r="R33" s="238">
        <f>SUM(R23:R32)</f>
        <v>25660</v>
      </c>
      <c r="S33" s="239"/>
    </row>
    <row r="34" spans="10:17" ht="12.75">
      <c r="J34" s="147"/>
      <c r="K34" s="147"/>
      <c r="L34" s="147"/>
      <c r="M34" s="147"/>
      <c r="N34" s="147"/>
      <c r="O34" s="147"/>
      <c r="P34" s="147"/>
      <c r="Q34" s="147"/>
    </row>
    <row r="35" spans="10:19" ht="12.75">
      <c r="J35" s="203" t="s">
        <v>217</v>
      </c>
      <c r="K35" s="203"/>
      <c r="L35" s="203"/>
      <c r="M35" s="203"/>
      <c r="N35" s="203"/>
      <c r="O35" s="203"/>
      <c r="P35" s="203"/>
      <c r="Q35" s="203"/>
      <c r="R35" s="195">
        <f>R11+R12+R14+R15-R17-R18</f>
        <v>31242.70000000001</v>
      </c>
      <c r="S35" s="246"/>
    </row>
    <row r="36" spans="10:19" ht="13.5" thickBot="1">
      <c r="J36" s="148"/>
      <c r="K36" s="148"/>
      <c r="L36" s="148"/>
      <c r="M36" s="148"/>
      <c r="N36" s="148"/>
      <c r="O36" s="148"/>
      <c r="P36" s="148"/>
      <c r="Q36" s="148"/>
      <c r="R36" s="149"/>
      <c r="S36" s="146"/>
    </row>
    <row r="37" spans="10:19" ht="19.5" thickBot="1">
      <c r="J37" s="205" t="s">
        <v>218</v>
      </c>
      <c r="K37" s="206"/>
      <c r="L37" s="206"/>
      <c r="M37" s="206"/>
      <c r="N37" s="206"/>
      <c r="O37" s="206"/>
      <c r="P37" s="206"/>
      <c r="Q37" s="206"/>
      <c r="R37" s="196">
        <f>R9+R17+R20-R33</f>
        <v>521633.0800000001</v>
      </c>
      <c r="S37" s="197"/>
    </row>
  </sheetData>
  <sheetProtection/>
  <mergeCells count="62">
    <mergeCell ref="J35:Q35"/>
    <mergeCell ref="R35:S35"/>
    <mergeCell ref="J37:Q37"/>
    <mergeCell ref="R37:S37"/>
    <mergeCell ref="J31:Q31"/>
    <mergeCell ref="R31:S31"/>
    <mergeCell ref="J32:Q32"/>
    <mergeCell ref="R32:S32"/>
    <mergeCell ref="J33:Q33"/>
    <mergeCell ref="R33:S33"/>
    <mergeCell ref="J28:Q28"/>
    <mergeCell ref="R28:S28"/>
    <mergeCell ref="J29:Q29"/>
    <mergeCell ref="R29:S29"/>
    <mergeCell ref="J30:Q30"/>
    <mergeCell ref="R30:S30"/>
    <mergeCell ref="J25:Q25"/>
    <mergeCell ref="R25:S25"/>
    <mergeCell ref="J26:Q26"/>
    <mergeCell ref="R26:S26"/>
    <mergeCell ref="J27:Q27"/>
    <mergeCell ref="R27:S27"/>
    <mergeCell ref="J20:Q20"/>
    <mergeCell ref="R20:S20"/>
    <mergeCell ref="J22:S22"/>
    <mergeCell ref="J23:Q23"/>
    <mergeCell ref="R23:S23"/>
    <mergeCell ref="J24:Q24"/>
    <mergeCell ref="R24:S24"/>
    <mergeCell ref="J15:Q15"/>
    <mergeCell ref="R15:S15"/>
    <mergeCell ref="J17:Q17"/>
    <mergeCell ref="R17:S17"/>
    <mergeCell ref="J18:Q18"/>
    <mergeCell ref="R18:S18"/>
    <mergeCell ref="J11:Q11"/>
    <mergeCell ref="R11:S11"/>
    <mergeCell ref="J12:Q12"/>
    <mergeCell ref="R12:S12"/>
    <mergeCell ref="J14:Q14"/>
    <mergeCell ref="R14:S14"/>
    <mergeCell ref="J2:S2"/>
    <mergeCell ref="J4:S4"/>
    <mergeCell ref="J5:S5"/>
    <mergeCell ref="J6:S6"/>
    <mergeCell ref="J9:Q9"/>
    <mergeCell ref="R9:S9"/>
    <mergeCell ref="G8:G11"/>
    <mergeCell ref="B12:C12"/>
    <mergeCell ref="G12:G13"/>
    <mergeCell ref="G14:G17"/>
    <mergeCell ref="B15:B16"/>
    <mergeCell ref="C15:C16"/>
    <mergeCell ref="D15:D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fitToHeight="0" fitToWidth="1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37"/>
  <sheetViews>
    <sheetView zoomScalePageLayoutView="0" workbookViewId="0" topLeftCell="A1">
      <selection activeCell="J12" sqref="J12:Q12"/>
    </sheetView>
  </sheetViews>
  <sheetFormatPr defaultColWidth="9.140625" defaultRowHeight="12.75"/>
  <cols>
    <col min="2" max="2" width="5.421875" style="0" customWidth="1"/>
    <col min="3" max="3" width="23.421875" style="0" customWidth="1"/>
    <col min="4" max="4" width="15.8515625" style="0" customWidth="1"/>
    <col min="5" max="5" width="33.7109375" style="0" customWidth="1"/>
    <col min="6" max="6" width="14.7109375" style="0" customWidth="1"/>
    <col min="7" max="7" width="16.28125" style="0" customWidth="1"/>
  </cols>
  <sheetData>
    <row r="2" spans="10:19" ht="96" customHeight="1">
      <c r="J2" s="216" t="s">
        <v>303</v>
      </c>
      <c r="K2" s="216"/>
      <c r="L2" s="216"/>
      <c r="M2" s="216"/>
      <c r="N2" s="216"/>
      <c r="O2" s="216"/>
      <c r="P2" s="216"/>
      <c r="Q2" s="216"/>
      <c r="R2" s="216"/>
      <c r="S2" s="216"/>
    </row>
    <row r="3" spans="2:19" ht="12.75" customHeight="1">
      <c r="B3" s="151" t="s">
        <v>94</v>
      </c>
      <c r="C3" s="151"/>
      <c r="D3" s="151"/>
      <c r="E3" s="151"/>
      <c r="F3" s="151"/>
      <c r="G3" s="151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3.5" customHeight="1" thickBot="1">
      <c r="B4" s="152"/>
      <c r="C4" s="152"/>
      <c r="D4" s="152"/>
      <c r="E4" s="152"/>
      <c r="F4" s="152"/>
      <c r="G4" s="152"/>
      <c r="J4" s="217" t="s">
        <v>311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  <c r="J5" s="218" t="s">
        <v>304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19" ht="12.75">
      <c r="B6" s="154"/>
      <c r="C6" s="157"/>
      <c r="D6" s="263"/>
      <c r="E6" s="154"/>
      <c r="F6" s="162"/>
      <c r="G6" s="165"/>
      <c r="J6" s="218" t="s">
        <v>305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7" ht="13.5" thickBot="1">
      <c r="B7" s="155"/>
      <c r="C7" s="224"/>
      <c r="D7" s="264"/>
      <c r="E7" s="155"/>
      <c r="F7" s="163"/>
      <c r="G7" s="166"/>
    </row>
    <row r="8" spans="2:7" ht="45.75" thickBot="1">
      <c r="B8" s="49">
        <v>1</v>
      </c>
      <c r="C8" s="62" t="s">
        <v>86</v>
      </c>
      <c r="D8" s="46">
        <v>185302.52</v>
      </c>
      <c r="E8" s="116" t="s">
        <v>119</v>
      </c>
      <c r="F8" s="112">
        <v>10000</v>
      </c>
      <c r="G8" s="167">
        <f>D12-D15</f>
        <v>35893.869999999995</v>
      </c>
    </row>
    <row r="9" spans="2:19" ht="24" customHeight="1" thickBot="1">
      <c r="B9" s="49">
        <v>2</v>
      </c>
      <c r="C9" s="32" t="s">
        <v>32</v>
      </c>
      <c r="D9" s="98" t="s">
        <v>10</v>
      </c>
      <c r="E9" s="110" t="s">
        <v>139</v>
      </c>
      <c r="F9" s="111">
        <v>1320</v>
      </c>
      <c r="G9" s="266"/>
      <c r="J9" s="219" t="s">
        <v>206</v>
      </c>
      <c r="K9" s="220"/>
      <c r="L9" s="220"/>
      <c r="M9" s="220"/>
      <c r="N9" s="220"/>
      <c r="O9" s="220"/>
      <c r="P9" s="220"/>
      <c r="Q9" s="221"/>
      <c r="R9" s="256">
        <v>20984.62</v>
      </c>
      <c r="S9" s="223"/>
    </row>
    <row r="10" spans="2:7" ht="29.25" customHeight="1">
      <c r="B10" s="50"/>
      <c r="C10" s="97" t="s">
        <v>16</v>
      </c>
      <c r="D10" s="51">
        <v>33600.97</v>
      </c>
      <c r="E10" s="115" t="s">
        <v>140</v>
      </c>
      <c r="F10" s="113">
        <v>2460</v>
      </c>
      <c r="G10" s="266"/>
    </row>
    <row r="11" spans="2:19" ht="28.5" customHeight="1" thickBot="1">
      <c r="B11" s="33"/>
      <c r="C11" s="57" t="s">
        <v>11</v>
      </c>
      <c r="D11" s="40">
        <v>82485</v>
      </c>
      <c r="E11" s="116" t="s">
        <v>141</v>
      </c>
      <c r="F11" s="114">
        <v>237930</v>
      </c>
      <c r="G11" s="267"/>
      <c r="J11" s="203" t="s">
        <v>207</v>
      </c>
      <c r="K11" s="203"/>
      <c r="L11" s="203"/>
      <c r="M11" s="203"/>
      <c r="N11" s="203"/>
      <c r="O11" s="203"/>
      <c r="P11" s="203"/>
      <c r="Q11" s="203"/>
      <c r="R11" s="204">
        <v>35893.87</v>
      </c>
      <c r="S11" s="228"/>
    </row>
    <row r="12" spans="2:19" ht="33" customHeight="1" thickBot="1">
      <c r="B12" s="170" t="s">
        <v>83</v>
      </c>
      <c r="C12" s="268"/>
      <c r="D12" s="45">
        <f>D10+D11</f>
        <v>116085.97</v>
      </c>
      <c r="E12" s="116"/>
      <c r="F12" s="112"/>
      <c r="G12" s="269" t="s">
        <v>20</v>
      </c>
      <c r="J12" s="203" t="s">
        <v>208</v>
      </c>
      <c r="K12" s="203"/>
      <c r="L12" s="203"/>
      <c r="M12" s="203"/>
      <c r="N12" s="203"/>
      <c r="O12" s="203"/>
      <c r="P12" s="203"/>
      <c r="Q12" s="203"/>
      <c r="R12" s="204">
        <v>0</v>
      </c>
      <c r="S12" s="228"/>
    </row>
    <row r="13" spans="2:19" ht="31.5" customHeight="1">
      <c r="B13" s="50">
        <v>3</v>
      </c>
      <c r="C13" s="32" t="s">
        <v>32</v>
      </c>
      <c r="D13" s="35" t="s">
        <v>9</v>
      </c>
      <c r="E13" s="116"/>
      <c r="F13" s="112"/>
      <c r="G13" s="270"/>
      <c r="R13" s="146"/>
      <c r="S13" s="146"/>
    </row>
    <row r="14" spans="2:19" ht="48.75" customHeight="1">
      <c r="B14" s="33"/>
      <c r="C14" s="55" t="s">
        <v>8</v>
      </c>
      <c r="D14" s="51">
        <v>7200</v>
      </c>
      <c r="E14" s="116"/>
      <c r="F14" s="112"/>
      <c r="G14" s="291">
        <f>D8+D17-F17</f>
        <v>20984.619999999995</v>
      </c>
      <c r="J14" s="200" t="s">
        <v>209</v>
      </c>
      <c r="K14" s="200"/>
      <c r="L14" s="200"/>
      <c r="M14" s="200"/>
      <c r="N14" s="200"/>
      <c r="O14" s="200"/>
      <c r="P14" s="200"/>
      <c r="Q14" s="200"/>
      <c r="R14" s="229">
        <v>82480.8</v>
      </c>
      <c r="S14" s="229"/>
    </row>
    <row r="15" spans="2:19" ht="27" customHeight="1">
      <c r="B15" s="177"/>
      <c r="C15" s="274" t="s">
        <v>10</v>
      </c>
      <c r="D15" s="276">
        <v>80192.1</v>
      </c>
      <c r="E15" s="116"/>
      <c r="F15" s="112"/>
      <c r="G15" s="271"/>
      <c r="J15" s="200" t="s">
        <v>210</v>
      </c>
      <c r="K15" s="200"/>
      <c r="L15" s="200"/>
      <c r="M15" s="200"/>
      <c r="N15" s="200"/>
      <c r="O15" s="200"/>
      <c r="P15" s="200"/>
      <c r="Q15" s="200"/>
      <c r="R15" s="229">
        <v>0</v>
      </c>
      <c r="S15" s="229"/>
    </row>
    <row r="16" spans="2:19" ht="27" customHeight="1" thickBot="1">
      <c r="B16" s="273"/>
      <c r="C16" s="275"/>
      <c r="D16" s="277"/>
      <c r="E16" s="116"/>
      <c r="F16" s="112"/>
      <c r="G16" s="271"/>
      <c r="J16" s="150"/>
      <c r="K16" s="150"/>
      <c r="L16" s="150"/>
      <c r="M16" s="150"/>
      <c r="N16" s="150"/>
      <c r="O16" s="150"/>
      <c r="P16" s="150"/>
      <c r="Q16" s="150"/>
      <c r="R16" s="146"/>
      <c r="S16" s="146"/>
    </row>
    <row r="17" spans="2:19" ht="25.5" customHeight="1" thickBot="1">
      <c r="B17" s="187" t="s">
        <v>87</v>
      </c>
      <c r="C17" s="262"/>
      <c r="D17" s="48">
        <f>D14+D15</f>
        <v>87392.1</v>
      </c>
      <c r="E17" s="136" t="s">
        <v>2</v>
      </c>
      <c r="F17" s="137">
        <f>SUM(F8:F16)</f>
        <v>251710</v>
      </c>
      <c r="G17" s="272"/>
      <c r="J17" s="200" t="s">
        <v>211</v>
      </c>
      <c r="K17" s="200"/>
      <c r="L17" s="200"/>
      <c r="M17" s="200"/>
      <c r="N17" s="200"/>
      <c r="O17" s="200"/>
      <c r="P17" s="200"/>
      <c r="Q17" s="200"/>
      <c r="R17" s="202">
        <v>85235.55</v>
      </c>
      <c r="S17" s="202"/>
    </row>
    <row r="18" spans="2:19" ht="18.75">
      <c r="B18" s="6"/>
      <c r="C18" s="19"/>
      <c r="D18" s="12"/>
      <c r="E18" s="14"/>
      <c r="F18" s="26"/>
      <c r="J18" s="200" t="s">
        <v>212</v>
      </c>
      <c r="K18" s="200"/>
      <c r="L18" s="200"/>
      <c r="M18" s="200"/>
      <c r="N18" s="200"/>
      <c r="O18" s="200"/>
      <c r="P18" s="200"/>
      <c r="Q18" s="200"/>
      <c r="R18" s="202">
        <v>0</v>
      </c>
      <c r="S18" s="202"/>
    </row>
    <row r="19" spans="2:19" ht="18.75">
      <c r="B19" s="5"/>
      <c r="C19" s="2"/>
      <c r="D19" s="19"/>
      <c r="E19" s="12"/>
      <c r="F19" s="14"/>
      <c r="G19" s="26"/>
      <c r="R19" s="146"/>
      <c r="S19" s="146"/>
    </row>
    <row r="20" spans="2:19" ht="18.75">
      <c r="B20" s="5"/>
      <c r="C20" s="2"/>
      <c r="D20" s="19"/>
      <c r="E20" s="12"/>
      <c r="F20" s="14"/>
      <c r="G20" s="26"/>
      <c r="J20" s="200" t="s">
        <v>213</v>
      </c>
      <c r="K20" s="200"/>
      <c r="L20" s="200"/>
      <c r="M20" s="200"/>
      <c r="N20" s="200"/>
      <c r="O20" s="200"/>
      <c r="P20" s="200"/>
      <c r="Q20" s="200"/>
      <c r="R20" s="202">
        <v>13400</v>
      </c>
      <c r="S20" s="202"/>
    </row>
    <row r="21" ht="18">
      <c r="B21" s="5"/>
    </row>
    <row r="22" spans="10:19" ht="15.75" thickBot="1">
      <c r="J22" s="241" t="s">
        <v>214</v>
      </c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0:19" ht="12.75">
      <c r="J23" s="242" t="s">
        <v>306</v>
      </c>
      <c r="K23" s="243"/>
      <c r="L23" s="243"/>
      <c r="M23" s="243"/>
      <c r="N23" s="243"/>
      <c r="O23" s="243"/>
      <c r="P23" s="243"/>
      <c r="Q23" s="243"/>
      <c r="R23" s="244">
        <v>1280</v>
      </c>
      <c r="S23" s="245"/>
    </row>
    <row r="24" spans="10:19" ht="12.75">
      <c r="J24" s="230" t="s">
        <v>307</v>
      </c>
      <c r="K24" s="231"/>
      <c r="L24" s="231"/>
      <c r="M24" s="231"/>
      <c r="N24" s="231"/>
      <c r="O24" s="231"/>
      <c r="P24" s="231"/>
      <c r="Q24" s="231"/>
      <c r="R24" s="232">
        <v>530</v>
      </c>
      <c r="S24" s="233"/>
    </row>
    <row r="25" spans="10:19" ht="12.75">
      <c r="J25" s="230" t="s">
        <v>308</v>
      </c>
      <c r="K25" s="231"/>
      <c r="L25" s="231"/>
      <c r="M25" s="231"/>
      <c r="N25" s="231"/>
      <c r="O25" s="231"/>
      <c r="P25" s="231"/>
      <c r="Q25" s="231"/>
      <c r="R25" s="232">
        <v>3080</v>
      </c>
      <c r="S25" s="233"/>
    </row>
    <row r="26" spans="10:19" ht="12.75">
      <c r="J26" s="230" t="s">
        <v>309</v>
      </c>
      <c r="K26" s="231"/>
      <c r="L26" s="231"/>
      <c r="M26" s="231"/>
      <c r="N26" s="231"/>
      <c r="O26" s="231"/>
      <c r="P26" s="231"/>
      <c r="Q26" s="231"/>
      <c r="R26" s="232">
        <v>4960</v>
      </c>
      <c r="S26" s="233"/>
    </row>
    <row r="27" spans="10:19" ht="12.75">
      <c r="J27" s="230" t="s">
        <v>275</v>
      </c>
      <c r="K27" s="231"/>
      <c r="L27" s="231"/>
      <c r="M27" s="231"/>
      <c r="N27" s="231"/>
      <c r="O27" s="231"/>
      <c r="P27" s="231"/>
      <c r="Q27" s="231"/>
      <c r="R27" s="234">
        <v>6000</v>
      </c>
      <c r="S27" s="235"/>
    </row>
    <row r="28" spans="10:19" ht="12.75">
      <c r="J28" s="230" t="s">
        <v>310</v>
      </c>
      <c r="K28" s="231"/>
      <c r="L28" s="231"/>
      <c r="M28" s="231"/>
      <c r="N28" s="231"/>
      <c r="O28" s="231"/>
      <c r="P28" s="231"/>
      <c r="Q28" s="231"/>
      <c r="R28" s="234">
        <v>25280</v>
      </c>
      <c r="S28" s="235"/>
    </row>
    <row r="29" spans="10:19" ht="12.75">
      <c r="J29" s="230"/>
      <c r="K29" s="231"/>
      <c r="L29" s="231"/>
      <c r="M29" s="231"/>
      <c r="N29" s="231"/>
      <c r="O29" s="231"/>
      <c r="P29" s="231"/>
      <c r="Q29" s="231"/>
      <c r="R29" s="234"/>
      <c r="S29" s="235"/>
    </row>
    <row r="30" spans="10:19" ht="12.75">
      <c r="J30" s="230"/>
      <c r="K30" s="231"/>
      <c r="L30" s="231"/>
      <c r="M30" s="231"/>
      <c r="N30" s="231"/>
      <c r="O30" s="231"/>
      <c r="P30" s="231"/>
      <c r="Q30" s="231"/>
      <c r="R30" s="234"/>
      <c r="S30" s="235"/>
    </row>
    <row r="31" spans="10:19" ht="12.75">
      <c r="J31" s="230"/>
      <c r="K31" s="231"/>
      <c r="L31" s="231"/>
      <c r="M31" s="231"/>
      <c r="N31" s="231"/>
      <c r="O31" s="231"/>
      <c r="P31" s="231"/>
      <c r="Q31" s="231"/>
      <c r="R31" s="234"/>
      <c r="S31" s="235"/>
    </row>
    <row r="32" spans="10:19" ht="12.75">
      <c r="J32" s="230"/>
      <c r="K32" s="231"/>
      <c r="L32" s="231"/>
      <c r="M32" s="231"/>
      <c r="N32" s="231"/>
      <c r="O32" s="231"/>
      <c r="P32" s="231"/>
      <c r="Q32" s="231"/>
      <c r="R32" s="234"/>
      <c r="S32" s="235"/>
    </row>
    <row r="33" spans="10:19" ht="15.75" thickBot="1">
      <c r="J33" s="236" t="s">
        <v>2</v>
      </c>
      <c r="K33" s="237"/>
      <c r="L33" s="237"/>
      <c r="M33" s="237"/>
      <c r="N33" s="237"/>
      <c r="O33" s="237"/>
      <c r="P33" s="237"/>
      <c r="Q33" s="237"/>
      <c r="R33" s="238">
        <f>SUM(R23:R32)</f>
        <v>41130</v>
      </c>
      <c r="S33" s="239"/>
    </row>
    <row r="34" spans="10:17" ht="12.75">
      <c r="J34" s="147"/>
      <c r="K34" s="147"/>
      <c r="L34" s="147"/>
      <c r="M34" s="147"/>
      <c r="N34" s="147"/>
      <c r="O34" s="147"/>
      <c r="P34" s="147"/>
      <c r="Q34" s="147"/>
    </row>
    <row r="35" spans="10:19" ht="12.75">
      <c r="J35" s="203" t="s">
        <v>217</v>
      </c>
      <c r="K35" s="203"/>
      <c r="L35" s="203"/>
      <c r="M35" s="203"/>
      <c r="N35" s="203"/>
      <c r="O35" s="203"/>
      <c r="P35" s="203"/>
      <c r="Q35" s="203"/>
      <c r="R35" s="195">
        <f>R11+R12+R14+R15-R17-R18</f>
        <v>33139.12000000001</v>
      </c>
      <c r="S35" s="246"/>
    </row>
    <row r="36" spans="10:19" ht="13.5" thickBot="1">
      <c r="J36" s="148"/>
      <c r="K36" s="148"/>
      <c r="L36" s="148"/>
      <c r="M36" s="148"/>
      <c r="N36" s="148"/>
      <c r="O36" s="148"/>
      <c r="P36" s="148"/>
      <c r="Q36" s="148"/>
      <c r="R36" s="149"/>
      <c r="S36" s="146"/>
    </row>
    <row r="37" spans="10:19" ht="19.5" thickBot="1">
      <c r="J37" s="205" t="s">
        <v>218</v>
      </c>
      <c r="K37" s="206"/>
      <c r="L37" s="206"/>
      <c r="M37" s="206"/>
      <c r="N37" s="206"/>
      <c r="O37" s="206"/>
      <c r="P37" s="206"/>
      <c r="Q37" s="206"/>
      <c r="R37" s="196">
        <f>R9+R17+R20-R33</f>
        <v>78490.17</v>
      </c>
      <c r="S37" s="197"/>
    </row>
  </sheetData>
  <sheetProtection/>
  <mergeCells count="62">
    <mergeCell ref="J35:Q35"/>
    <mergeCell ref="R35:S35"/>
    <mergeCell ref="J37:Q37"/>
    <mergeCell ref="R37:S37"/>
    <mergeCell ref="J31:Q31"/>
    <mergeCell ref="R31:S31"/>
    <mergeCell ref="J32:Q32"/>
    <mergeCell ref="R32:S32"/>
    <mergeCell ref="J33:Q33"/>
    <mergeCell ref="R33:S33"/>
    <mergeCell ref="J28:Q28"/>
    <mergeCell ref="R28:S28"/>
    <mergeCell ref="J29:Q29"/>
    <mergeCell ref="R29:S29"/>
    <mergeCell ref="J30:Q30"/>
    <mergeCell ref="R30:S30"/>
    <mergeCell ref="J25:Q25"/>
    <mergeCell ref="R25:S25"/>
    <mergeCell ref="J26:Q26"/>
    <mergeCell ref="R26:S26"/>
    <mergeCell ref="J27:Q27"/>
    <mergeCell ref="R27:S27"/>
    <mergeCell ref="J20:Q20"/>
    <mergeCell ref="R20:S20"/>
    <mergeCell ref="J22:S22"/>
    <mergeCell ref="J23:Q23"/>
    <mergeCell ref="R23:S23"/>
    <mergeCell ref="J24:Q24"/>
    <mergeCell ref="R24:S24"/>
    <mergeCell ref="J15:Q15"/>
    <mergeCell ref="R15:S15"/>
    <mergeCell ref="J17:Q17"/>
    <mergeCell ref="R17:S17"/>
    <mergeCell ref="J18:Q18"/>
    <mergeCell ref="R18:S18"/>
    <mergeCell ref="J11:Q11"/>
    <mergeCell ref="R11:S11"/>
    <mergeCell ref="J12:Q12"/>
    <mergeCell ref="R12:S12"/>
    <mergeCell ref="J14:Q14"/>
    <mergeCell ref="R14:S14"/>
    <mergeCell ref="J2:S2"/>
    <mergeCell ref="J4:S4"/>
    <mergeCell ref="J5:S5"/>
    <mergeCell ref="J6:S6"/>
    <mergeCell ref="J9:Q9"/>
    <mergeCell ref="R9:S9"/>
    <mergeCell ref="G8:G11"/>
    <mergeCell ref="B12:C12"/>
    <mergeCell ref="G12:G13"/>
    <mergeCell ref="G14:G17"/>
    <mergeCell ref="B15:B16"/>
    <mergeCell ref="C15:C16"/>
    <mergeCell ref="D15:D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fitToHeight="0" fitToWidth="1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37"/>
  <sheetViews>
    <sheetView zoomScalePageLayoutView="0" workbookViewId="0" topLeftCell="A1">
      <selection activeCell="J4" sqref="J4:S4"/>
    </sheetView>
  </sheetViews>
  <sheetFormatPr defaultColWidth="9.140625" defaultRowHeight="12.75"/>
  <cols>
    <col min="2" max="2" width="5.8515625" style="0" customWidth="1"/>
    <col min="3" max="3" width="23.421875" style="0" customWidth="1"/>
    <col min="4" max="4" width="17.00390625" style="0" customWidth="1"/>
    <col min="5" max="5" width="34.421875" style="0" customWidth="1"/>
    <col min="6" max="6" width="15.421875" style="0" customWidth="1"/>
    <col min="7" max="7" width="16.140625" style="0" customWidth="1"/>
  </cols>
  <sheetData>
    <row r="2" spans="10:19" ht="96.75" customHeight="1">
      <c r="J2" s="216" t="s">
        <v>312</v>
      </c>
      <c r="K2" s="216"/>
      <c r="L2" s="216"/>
      <c r="M2" s="216"/>
      <c r="N2" s="216"/>
      <c r="O2" s="216"/>
      <c r="P2" s="216"/>
      <c r="Q2" s="216"/>
      <c r="R2" s="216"/>
      <c r="S2" s="216"/>
    </row>
    <row r="3" spans="2:19" ht="12.75" customHeight="1">
      <c r="B3" s="151" t="s">
        <v>94</v>
      </c>
      <c r="C3" s="151"/>
      <c r="D3" s="151"/>
      <c r="E3" s="151"/>
      <c r="F3" s="151"/>
      <c r="G3" s="151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3.5" customHeight="1" thickBot="1">
      <c r="B4" s="152"/>
      <c r="C4" s="152"/>
      <c r="D4" s="152"/>
      <c r="E4" s="152"/>
      <c r="F4" s="152"/>
      <c r="G4" s="152"/>
      <c r="J4" s="217" t="s">
        <v>324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  <c r="J5" s="218" t="s">
        <v>304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19" ht="12.75">
      <c r="B6" s="154"/>
      <c r="C6" s="157"/>
      <c r="D6" s="263"/>
      <c r="E6" s="154"/>
      <c r="F6" s="162"/>
      <c r="G6" s="165"/>
      <c r="J6" s="218" t="s">
        <v>313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7" ht="13.5" thickBot="1">
      <c r="B7" s="155"/>
      <c r="C7" s="224"/>
      <c r="D7" s="264"/>
      <c r="E7" s="155"/>
      <c r="F7" s="163"/>
      <c r="G7" s="166"/>
    </row>
    <row r="8" spans="2:7" ht="45.75" thickBot="1">
      <c r="B8" s="49">
        <v>1</v>
      </c>
      <c r="C8" s="62" t="s">
        <v>86</v>
      </c>
      <c r="D8" s="46">
        <v>47151.05</v>
      </c>
      <c r="E8" s="115" t="s">
        <v>142</v>
      </c>
      <c r="F8" s="113">
        <v>5320</v>
      </c>
      <c r="G8" s="167">
        <f>D12-D15</f>
        <v>32053.229999999996</v>
      </c>
    </row>
    <row r="9" spans="2:19" ht="44.25" customHeight="1" thickBot="1">
      <c r="B9" s="49">
        <v>2</v>
      </c>
      <c r="C9" s="32" t="s">
        <v>33</v>
      </c>
      <c r="D9" s="98" t="s">
        <v>10</v>
      </c>
      <c r="E9" s="110" t="s">
        <v>143</v>
      </c>
      <c r="F9" s="111">
        <v>1100</v>
      </c>
      <c r="G9" s="266"/>
      <c r="J9" s="219" t="s">
        <v>206</v>
      </c>
      <c r="K9" s="220"/>
      <c r="L9" s="220"/>
      <c r="M9" s="220"/>
      <c r="N9" s="220"/>
      <c r="O9" s="220"/>
      <c r="P9" s="220"/>
      <c r="Q9" s="221"/>
      <c r="R9" s="256">
        <v>113629.29</v>
      </c>
      <c r="S9" s="223"/>
    </row>
    <row r="10" spans="2:7" ht="15">
      <c r="B10" s="50"/>
      <c r="C10" s="97" t="s">
        <v>16</v>
      </c>
      <c r="D10" s="51">
        <v>25910.75</v>
      </c>
      <c r="E10" s="115" t="s">
        <v>144</v>
      </c>
      <c r="F10" s="113">
        <v>4028.58</v>
      </c>
      <c r="G10" s="266"/>
    </row>
    <row r="11" spans="2:19" ht="25.5" customHeight="1" thickBot="1">
      <c r="B11" s="33"/>
      <c r="C11" s="57" t="s">
        <v>11</v>
      </c>
      <c r="D11" s="40">
        <v>75869.3</v>
      </c>
      <c r="E11" s="116"/>
      <c r="F11" s="114"/>
      <c r="G11" s="267"/>
      <c r="J11" s="203" t="s">
        <v>207</v>
      </c>
      <c r="K11" s="203"/>
      <c r="L11" s="203"/>
      <c r="M11" s="203"/>
      <c r="N11" s="203"/>
      <c r="O11" s="203"/>
      <c r="P11" s="203"/>
      <c r="Q11" s="203"/>
      <c r="R11" s="204">
        <v>32053.23</v>
      </c>
      <c r="S11" s="228"/>
    </row>
    <row r="12" spans="2:19" ht="39.75" customHeight="1" thickBot="1">
      <c r="B12" s="170" t="s">
        <v>2</v>
      </c>
      <c r="C12" s="268"/>
      <c r="D12" s="45">
        <f>D10+D11</f>
        <v>101780.05</v>
      </c>
      <c r="E12" s="115"/>
      <c r="F12" s="112"/>
      <c r="G12" s="269" t="s">
        <v>20</v>
      </c>
      <c r="J12" s="203" t="s">
        <v>208</v>
      </c>
      <c r="K12" s="203"/>
      <c r="L12" s="203"/>
      <c r="M12" s="203"/>
      <c r="N12" s="203"/>
      <c r="O12" s="203"/>
      <c r="P12" s="203"/>
      <c r="Q12" s="203"/>
      <c r="R12" s="204">
        <v>0</v>
      </c>
      <c r="S12" s="228"/>
    </row>
    <row r="13" spans="2:19" ht="35.25" customHeight="1">
      <c r="B13" s="50">
        <v>3</v>
      </c>
      <c r="C13" s="32" t="s">
        <v>33</v>
      </c>
      <c r="D13" s="35" t="s">
        <v>9</v>
      </c>
      <c r="E13" s="116"/>
      <c r="F13" s="112"/>
      <c r="G13" s="270"/>
      <c r="R13" s="146"/>
      <c r="S13" s="146"/>
    </row>
    <row r="14" spans="2:19" ht="27.75" customHeight="1">
      <c r="B14" s="33"/>
      <c r="C14" s="55" t="s">
        <v>8</v>
      </c>
      <c r="D14" s="51">
        <v>7200</v>
      </c>
      <c r="E14" s="116"/>
      <c r="F14" s="112"/>
      <c r="G14" s="174">
        <f>D8+D18-F18</f>
        <v>113629.29000000001</v>
      </c>
      <c r="J14" s="200" t="s">
        <v>209</v>
      </c>
      <c r="K14" s="200"/>
      <c r="L14" s="200"/>
      <c r="M14" s="200"/>
      <c r="N14" s="200"/>
      <c r="O14" s="200"/>
      <c r="P14" s="200"/>
      <c r="Q14" s="200"/>
      <c r="R14" s="229">
        <v>75010.86</v>
      </c>
      <c r="S14" s="229"/>
    </row>
    <row r="15" spans="2:19" ht="12.75">
      <c r="B15" s="177"/>
      <c r="C15" s="274" t="s">
        <v>10</v>
      </c>
      <c r="D15" s="276">
        <v>69726.82</v>
      </c>
      <c r="E15" s="116"/>
      <c r="F15" s="112"/>
      <c r="G15" s="271"/>
      <c r="J15" s="200" t="s">
        <v>210</v>
      </c>
      <c r="K15" s="200"/>
      <c r="L15" s="200"/>
      <c r="M15" s="200"/>
      <c r="N15" s="200"/>
      <c r="O15" s="200"/>
      <c r="P15" s="200"/>
      <c r="Q15" s="200"/>
      <c r="R15" s="229">
        <v>0</v>
      </c>
      <c r="S15" s="229"/>
    </row>
    <row r="16" spans="2:19" ht="21" customHeight="1">
      <c r="B16" s="177"/>
      <c r="C16" s="274"/>
      <c r="D16" s="276"/>
      <c r="E16" s="116"/>
      <c r="F16" s="112"/>
      <c r="G16" s="271"/>
      <c r="J16" s="150"/>
      <c r="K16" s="150"/>
      <c r="L16" s="150"/>
      <c r="M16" s="150"/>
      <c r="N16" s="150"/>
      <c r="O16" s="150"/>
      <c r="P16" s="150"/>
      <c r="Q16" s="150"/>
      <c r="R16" s="146"/>
      <c r="S16" s="146"/>
    </row>
    <row r="17" spans="2:19" ht="22.5" customHeight="1" thickBot="1">
      <c r="B17" s="273"/>
      <c r="C17" s="275"/>
      <c r="D17" s="277"/>
      <c r="E17" s="116"/>
      <c r="F17" s="112"/>
      <c r="G17" s="271"/>
      <c r="J17" s="200" t="s">
        <v>211</v>
      </c>
      <c r="K17" s="200"/>
      <c r="L17" s="200"/>
      <c r="M17" s="200"/>
      <c r="N17" s="200"/>
      <c r="O17" s="200"/>
      <c r="P17" s="200"/>
      <c r="Q17" s="200"/>
      <c r="R17" s="202">
        <v>84062.74</v>
      </c>
      <c r="S17" s="202"/>
    </row>
    <row r="18" spans="2:19" ht="15.75" thickBot="1">
      <c r="B18" s="187" t="s">
        <v>2</v>
      </c>
      <c r="C18" s="262"/>
      <c r="D18" s="48">
        <f>D14+D15</f>
        <v>76926.82</v>
      </c>
      <c r="E18" s="136" t="s">
        <v>2</v>
      </c>
      <c r="F18" s="137">
        <f>SUM(F8:F17)</f>
        <v>10448.58</v>
      </c>
      <c r="G18" s="272"/>
      <c r="J18" s="200" t="s">
        <v>212</v>
      </c>
      <c r="K18" s="200"/>
      <c r="L18" s="200"/>
      <c r="M18" s="200"/>
      <c r="N18" s="200"/>
      <c r="O18" s="200"/>
      <c r="P18" s="200"/>
      <c r="Q18" s="200"/>
      <c r="R18" s="202">
        <v>0</v>
      </c>
      <c r="S18" s="202"/>
    </row>
    <row r="19" spans="2:19" ht="18.75">
      <c r="B19" s="5"/>
      <c r="C19" s="6"/>
      <c r="D19" s="19"/>
      <c r="E19" s="12"/>
      <c r="F19" s="14"/>
      <c r="G19" s="26"/>
      <c r="R19" s="146"/>
      <c r="S19" s="146"/>
    </row>
    <row r="20" spans="2:19" ht="18.75">
      <c r="B20" s="5"/>
      <c r="C20" s="2"/>
      <c r="D20" s="19"/>
      <c r="E20" s="12"/>
      <c r="F20" s="14"/>
      <c r="G20" s="26"/>
      <c r="J20" s="200" t="s">
        <v>213</v>
      </c>
      <c r="K20" s="200"/>
      <c r="L20" s="200"/>
      <c r="M20" s="200"/>
      <c r="N20" s="200"/>
      <c r="O20" s="200"/>
      <c r="P20" s="200"/>
      <c r="Q20" s="200"/>
      <c r="R20" s="202">
        <v>13400</v>
      </c>
      <c r="S20" s="202"/>
    </row>
    <row r="21" spans="2:7" ht="18.75">
      <c r="B21" s="5"/>
      <c r="C21" s="2"/>
      <c r="D21" s="19"/>
      <c r="E21" s="12"/>
      <c r="F21" s="14"/>
      <c r="G21" s="26"/>
    </row>
    <row r="22" spans="10:19" ht="15.75" thickBot="1">
      <c r="J22" s="241" t="s">
        <v>214</v>
      </c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0:19" ht="12.75">
      <c r="J23" s="242" t="s">
        <v>314</v>
      </c>
      <c r="K23" s="243"/>
      <c r="L23" s="243"/>
      <c r="M23" s="243"/>
      <c r="N23" s="243"/>
      <c r="O23" s="243"/>
      <c r="P23" s="243"/>
      <c r="Q23" s="243"/>
      <c r="R23" s="244">
        <v>3900</v>
      </c>
      <c r="S23" s="245"/>
    </row>
    <row r="24" spans="10:19" ht="12.75">
      <c r="J24" s="230" t="s">
        <v>315</v>
      </c>
      <c r="K24" s="231"/>
      <c r="L24" s="231"/>
      <c r="M24" s="231"/>
      <c r="N24" s="231"/>
      <c r="O24" s="231"/>
      <c r="P24" s="231"/>
      <c r="Q24" s="231"/>
      <c r="R24" s="232">
        <v>13180</v>
      </c>
      <c r="S24" s="233"/>
    </row>
    <row r="25" spans="10:19" ht="12.75">
      <c r="J25" s="230" t="s">
        <v>316</v>
      </c>
      <c r="K25" s="231"/>
      <c r="L25" s="231"/>
      <c r="M25" s="231"/>
      <c r="N25" s="231"/>
      <c r="O25" s="231"/>
      <c r="P25" s="231"/>
      <c r="Q25" s="231"/>
      <c r="R25" s="232">
        <v>1610</v>
      </c>
      <c r="S25" s="233"/>
    </row>
    <row r="26" spans="10:19" ht="12.75">
      <c r="J26" s="230" t="s">
        <v>317</v>
      </c>
      <c r="K26" s="231"/>
      <c r="L26" s="231"/>
      <c r="M26" s="231"/>
      <c r="N26" s="231"/>
      <c r="O26" s="231"/>
      <c r="P26" s="231"/>
      <c r="Q26" s="231"/>
      <c r="R26" s="232">
        <v>9870</v>
      </c>
      <c r="S26" s="233"/>
    </row>
    <row r="27" spans="10:19" ht="12.75">
      <c r="J27" s="230" t="s">
        <v>318</v>
      </c>
      <c r="K27" s="231"/>
      <c r="L27" s="231"/>
      <c r="M27" s="231"/>
      <c r="N27" s="231"/>
      <c r="O27" s="231"/>
      <c r="P27" s="231"/>
      <c r="Q27" s="231"/>
      <c r="R27" s="234">
        <v>11160.4</v>
      </c>
      <c r="S27" s="235"/>
    </row>
    <row r="28" spans="10:19" ht="12.75">
      <c r="J28" s="230" t="s">
        <v>319</v>
      </c>
      <c r="K28" s="231"/>
      <c r="L28" s="231"/>
      <c r="M28" s="231"/>
      <c r="N28" s="231"/>
      <c r="O28" s="231"/>
      <c r="P28" s="231"/>
      <c r="Q28" s="231"/>
      <c r="R28" s="234">
        <v>4990</v>
      </c>
      <c r="S28" s="235"/>
    </row>
    <row r="29" spans="10:19" ht="12.75">
      <c r="J29" s="230" t="s">
        <v>320</v>
      </c>
      <c r="K29" s="231"/>
      <c r="L29" s="231"/>
      <c r="M29" s="231"/>
      <c r="N29" s="231"/>
      <c r="O29" s="231"/>
      <c r="P29" s="231"/>
      <c r="Q29" s="231"/>
      <c r="R29" s="234">
        <v>2430</v>
      </c>
      <c r="S29" s="235"/>
    </row>
    <row r="30" spans="10:19" ht="12.75">
      <c r="J30" s="230" t="s">
        <v>321</v>
      </c>
      <c r="K30" s="231"/>
      <c r="L30" s="231"/>
      <c r="M30" s="231"/>
      <c r="N30" s="231"/>
      <c r="O30" s="231"/>
      <c r="P30" s="231"/>
      <c r="Q30" s="231"/>
      <c r="R30" s="234">
        <v>4166.5</v>
      </c>
      <c r="S30" s="235"/>
    </row>
    <row r="31" spans="10:19" ht="12.75">
      <c r="J31" s="230" t="s">
        <v>322</v>
      </c>
      <c r="K31" s="231"/>
      <c r="L31" s="231"/>
      <c r="M31" s="231"/>
      <c r="N31" s="231"/>
      <c r="O31" s="231"/>
      <c r="P31" s="231"/>
      <c r="Q31" s="231"/>
      <c r="R31" s="234">
        <v>630</v>
      </c>
      <c r="S31" s="235"/>
    </row>
    <row r="32" spans="10:19" ht="12.75">
      <c r="J32" s="230" t="s">
        <v>323</v>
      </c>
      <c r="K32" s="231"/>
      <c r="L32" s="231"/>
      <c r="M32" s="231"/>
      <c r="N32" s="231"/>
      <c r="O32" s="231"/>
      <c r="P32" s="231"/>
      <c r="Q32" s="231"/>
      <c r="R32" s="234">
        <v>13710</v>
      </c>
      <c r="S32" s="235"/>
    </row>
    <row r="33" spans="10:19" ht="15.75" thickBot="1">
      <c r="J33" s="236" t="s">
        <v>2</v>
      </c>
      <c r="K33" s="237"/>
      <c r="L33" s="237"/>
      <c r="M33" s="237"/>
      <c r="N33" s="237"/>
      <c r="O33" s="237"/>
      <c r="P33" s="237"/>
      <c r="Q33" s="237"/>
      <c r="R33" s="238">
        <f>SUM(R23:R32)</f>
        <v>65646.9</v>
      </c>
      <c r="S33" s="239"/>
    </row>
    <row r="34" spans="10:17" ht="12.75">
      <c r="J34" s="147"/>
      <c r="K34" s="147"/>
      <c r="L34" s="147"/>
      <c r="M34" s="147"/>
      <c r="N34" s="147"/>
      <c r="O34" s="147"/>
      <c r="P34" s="147"/>
      <c r="Q34" s="147"/>
    </row>
    <row r="35" spans="10:19" ht="12.75">
      <c r="J35" s="203" t="s">
        <v>217</v>
      </c>
      <c r="K35" s="203"/>
      <c r="L35" s="203"/>
      <c r="M35" s="203"/>
      <c r="N35" s="203"/>
      <c r="O35" s="203"/>
      <c r="P35" s="203"/>
      <c r="Q35" s="203"/>
      <c r="R35" s="195">
        <f>R11+R12+R14+R15-R17-R18</f>
        <v>23001.34999999999</v>
      </c>
      <c r="S35" s="246"/>
    </row>
    <row r="36" spans="10:19" ht="13.5" thickBot="1">
      <c r="J36" s="148"/>
      <c r="K36" s="148"/>
      <c r="L36" s="148"/>
      <c r="M36" s="148"/>
      <c r="N36" s="148"/>
      <c r="O36" s="148"/>
      <c r="P36" s="148"/>
      <c r="Q36" s="148"/>
      <c r="R36" s="149"/>
      <c r="S36" s="146"/>
    </row>
    <row r="37" spans="10:19" ht="19.5" thickBot="1">
      <c r="J37" s="205" t="s">
        <v>218</v>
      </c>
      <c r="K37" s="206"/>
      <c r="L37" s="206"/>
      <c r="M37" s="206"/>
      <c r="N37" s="206"/>
      <c r="O37" s="206"/>
      <c r="P37" s="206"/>
      <c r="Q37" s="206"/>
      <c r="R37" s="196">
        <f>R9+R17+R20-R33</f>
        <v>145445.13</v>
      </c>
      <c r="S37" s="197"/>
    </row>
  </sheetData>
  <sheetProtection/>
  <mergeCells count="62">
    <mergeCell ref="J35:Q35"/>
    <mergeCell ref="R35:S35"/>
    <mergeCell ref="J37:Q37"/>
    <mergeCell ref="R37:S37"/>
    <mergeCell ref="J31:Q31"/>
    <mergeCell ref="R31:S31"/>
    <mergeCell ref="J32:Q32"/>
    <mergeCell ref="R32:S32"/>
    <mergeCell ref="J33:Q33"/>
    <mergeCell ref="R33:S33"/>
    <mergeCell ref="J28:Q28"/>
    <mergeCell ref="R28:S28"/>
    <mergeCell ref="J29:Q29"/>
    <mergeCell ref="R29:S29"/>
    <mergeCell ref="J30:Q30"/>
    <mergeCell ref="R30:S30"/>
    <mergeCell ref="J25:Q25"/>
    <mergeCell ref="R25:S25"/>
    <mergeCell ref="J26:Q26"/>
    <mergeCell ref="R26:S26"/>
    <mergeCell ref="J27:Q27"/>
    <mergeCell ref="R27:S27"/>
    <mergeCell ref="J20:Q20"/>
    <mergeCell ref="R20:S20"/>
    <mergeCell ref="J22:S22"/>
    <mergeCell ref="J23:Q23"/>
    <mergeCell ref="R23:S23"/>
    <mergeCell ref="J24:Q24"/>
    <mergeCell ref="R24:S24"/>
    <mergeCell ref="J15:Q15"/>
    <mergeCell ref="R15:S15"/>
    <mergeCell ref="J17:Q17"/>
    <mergeCell ref="R17:S17"/>
    <mergeCell ref="J18:Q18"/>
    <mergeCell ref="R18:S18"/>
    <mergeCell ref="J11:Q11"/>
    <mergeCell ref="R11:S11"/>
    <mergeCell ref="J12:Q12"/>
    <mergeCell ref="R12:S12"/>
    <mergeCell ref="J14:Q14"/>
    <mergeCell ref="R14:S14"/>
    <mergeCell ref="J2:S2"/>
    <mergeCell ref="J4:S4"/>
    <mergeCell ref="J5:S5"/>
    <mergeCell ref="J6:S6"/>
    <mergeCell ref="J9:Q9"/>
    <mergeCell ref="R9:S9"/>
    <mergeCell ref="G8:G11"/>
    <mergeCell ref="B12:C12"/>
    <mergeCell ref="G12:G13"/>
    <mergeCell ref="G14:G18"/>
    <mergeCell ref="B15:B17"/>
    <mergeCell ref="C15:C17"/>
    <mergeCell ref="D15:D17"/>
    <mergeCell ref="B18:C18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fitToHeight="0" fitToWidth="1" orientation="landscape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37"/>
  <sheetViews>
    <sheetView zoomScalePageLayoutView="0" workbookViewId="0" topLeftCell="A1">
      <selection activeCell="J4" sqref="J4:S4"/>
    </sheetView>
  </sheetViews>
  <sheetFormatPr defaultColWidth="9.140625" defaultRowHeight="12.75"/>
  <cols>
    <col min="2" max="2" width="5.7109375" style="0" customWidth="1"/>
    <col min="3" max="3" width="26.140625" style="0" customWidth="1"/>
    <col min="4" max="4" width="16.57421875" style="0" customWidth="1"/>
    <col min="5" max="5" width="39.57421875" style="0" customWidth="1"/>
    <col min="6" max="6" width="14.00390625" style="0" customWidth="1"/>
    <col min="7" max="7" width="16.57421875" style="0" customWidth="1"/>
  </cols>
  <sheetData>
    <row r="2" spans="10:19" ht="105.75" customHeight="1">
      <c r="J2" s="216" t="s">
        <v>325</v>
      </c>
      <c r="K2" s="216"/>
      <c r="L2" s="216"/>
      <c r="M2" s="216"/>
      <c r="N2" s="216"/>
      <c r="O2" s="216"/>
      <c r="P2" s="216"/>
      <c r="Q2" s="216"/>
      <c r="R2" s="216"/>
      <c r="S2" s="216"/>
    </row>
    <row r="3" spans="2:19" ht="32.25" customHeight="1" thickBot="1">
      <c r="B3" s="151" t="s">
        <v>94</v>
      </c>
      <c r="C3" s="151"/>
      <c r="D3" s="151"/>
      <c r="E3" s="151"/>
      <c r="F3" s="151"/>
      <c r="G3" s="151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2.75">
      <c r="B4" s="153" t="s">
        <v>1</v>
      </c>
      <c r="C4" s="156" t="s">
        <v>0</v>
      </c>
      <c r="D4" s="158" t="s">
        <v>12</v>
      </c>
      <c r="E4" s="153" t="s">
        <v>3</v>
      </c>
      <c r="F4" s="161" t="s">
        <v>4</v>
      </c>
      <c r="G4" s="164" t="s">
        <v>7</v>
      </c>
      <c r="J4" s="217" t="s">
        <v>332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2.75">
      <c r="B5" s="154"/>
      <c r="C5" s="157"/>
      <c r="D5" s="263"/>
      <c r="E5" s="154"/>
      <c r="F5" s="162"/>
      <c r="G5" s="165"/>
      <c r="J5" s="218" t="s">
        <v>304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19" ht="13.5" thickBot="1">
      <c r="B6" s="155"/>
      <c r="C6" s="224"/>
      <c r="D6" s="264"/>
      <c r="E6" s="155"/>
      <c r="F6" s="163"/>
      <c r="G6" s="166"/>
      <c r="J6" s="218" t="s">
        <v>326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7" ht="30.75" thickBot="1">
      <c r="B7" s="49">
        <v>1</v>
      </c>
      <c r="C7" s="62" t="s">
        <v>89</v>
      </c>
      <c r="D7" s="46">
        <v>30673.58</v>
      </c>
      <c r="E7" s="117" t="s">
        <v>145</v>
      </c>
      <c r="F7" s="119">
        <v>300</v>
      </c>
      <c r="G7" s="167">
        <f>D11-D14</f>
        <v>38549.28999999999</v>
      </c>
    </row>
    <row r="8" spans="2:7" ht="33" customHeight="1" thickBot="1">
      <c r="B8" s="49">
        <v>2</v>
      </c>
      <c r="C8" s="32" t="s">
        <v>35</v>
      </c>
      <c r="D8" s="98" t="s">
        <v>10</v>
      </c>
      <c r="E8" s="115" t="s">
        <v>28</v>
      </c>
      <c r="F8" s="113">
        <v>1600</v>
      </c>
      <c r="G8" s="266"/>
    </row>
    <row r="9" spans="2:19" ht="24" customHeight="1" thickBot="1">
      <c r="B9" s="50"/>
      <c r="C9" s="97" t="s">
        <v>16</v>
      </c>
      <c r="D9" s="51">
        <v>37837.3</v>
      </c>
      <c r="E9" s="110" t="s">
        <v>107</v>
      </c>
      <c r="F9" s="111">
        <v>3060</v>
      </c>
      <c r="G9" s="266"/>
      <c r="J9" s="219" t="s">
        <v>206</v>
      </c>
      <c r="K9" s="220"/>
      <c r="L9" s="220"/>
      <c r="M9" s="220"/>
      <c r="N9" s="220"/>
      <c r="O9" s="220"/>
      <c r="P9" s="220"/>
      <c r="Q9" s="221"/>
      <c r="R9" s="256">
        <v>105681.4</v>
      </c>
      <c r="S9" s="223"/>
    </row>
    <row r="10" spans="2:7" ht="21" customHeight="1" thickBot="1">
      <c r="B10" s="33"/>
      <c r="C10" s="57" t="s">
        <v>11</v>
      </c>
      <c r="D10" s="40">
        <v>80719.81</v>
      </c>
      <c r="E10" s="116" t="s">
        <v>146</v>
      </c>
      <c r="F10" s="114">
        <v>1850</v>
      </c>
      <c r="G10" s="267"/>
    </row>
    <row r="11" spans="2:19" ht="30" customHeight="1" thickBot="1">
      <c r="B11" s="170" t="s">
        <v>83</v>
      </c>
      <c r="C11" s="268"/>
      <c r="D11" s="45">
        <f>D9+D10</f>
        <v>118557.11</v>
      </c>
      <c r="E11" s="116" t="s">
        <v>147</v>
      </c>
      <c r="F11" s="112">
        <v>2390</v>
      </c>
      <c r="G11" s="269" t="s">
        <v>20</v>
      </c>
      <c r="J11" s="203" t="s">
        <v>207</v>
      </c>
      <c r="K11" s="203"/>
      <c r="L11" s="203"/>
      <c r="M11" s="203"/>
      <c r="N11" s="203"/>
      <c r="O11" s="203"/>
      <c r="P11" s="203"/>
      <c r="Q11" s="203"/>
      <c r="R11" s="204">
        <v>38549.29</v>
      </c>
      <c r="S11" s="228"/>
    </row>
    <row r="12" spans="2:19" ht="33.75" customHeight="1">
      <c r="B12" s="50">
        <v>3</v>
      </c>
      <c r="C12" s="32" t="s">
        <v>35</v>
      </c>
      <c r="D12" s="35" t="s">
        <v>9</v>
      </c>
      <c r="E12" s="116"/>
      <c r="F12" s="112"/>
      <c r="G12" s="270"/>
      <c r="J12" s="203" t="s">
        <v>208</v>
      </c>
      <c r="K12" s="203"/>
      <c r="L12" s="203"/>
      <c r="M12" s="203"/>
      <c r="N12" s="203"/>
      <c r="O12" s="203"/>
      <c r="P12" s="203"/>
      <c r="Q12" s="203"/>
      <c r="R12" s="204">
        <v>0</v>
      </c>
      <c r="S12" s="228"/>
    </row>
    <row r="13" spans="2:19" ht="39" customHeight="1">
      <c r="B13" s="33"/>
      <c r="C13" s="55" t="s">
        <v>8</v>
      </c>
      <c r="D13" s="51">
        <v>4200</v>
      </c>
      <c r="E13" s="116"/>
      <c r="F13" s="112"/>
      <c r="G13" s="174">
        <f>D7+D16-F16</f>
        <v>105681.40000000001</v>
      </c>
      <c r="R13" s="146"/>
      <c r="S13" s="146"/>
    </row>
    <row r="14" spans="2:19" ht="12.75">
      <c r="B14" s="177"/>
      <c r="C14" s="274" t="s">
        <v>10</v>
      </c>
      <c r="D14" s="276">
        <v>80007.82</v>
      </c>
      <c r="E14" s="258"/>
      <c r="F14" s="260"/>
      <c r="G14" s="271"/>
      <c r="J14" s="200" t="s">
        <v>209</v>
      </c>
      <c r="K14" s="200"/>
      <c r="L14" s="200"/>
      <c r="M14" s="200"/>
      <c r="N14" s="200"/>
      <c r="O14" s="200"/>
      <c r="P14" s="200"/>
      <c r="Q14" s="200"/>
      <c r="R14" s="229">
        <v>80730.3</v>
      </c>
      <c r="S14" s="229"/>
    </row>
    <row r="15" spans="2:19" ht="18" customHeight="1" thickBot="1">
      <c r="B15" s="273"/>
      <c r="C15" s="275"/>
      <c r="D15" s="277"/>
      <c r="E15" s="284"/>
      <c r="F15" s="285"/>
      <c r="G15" s="271"/>
      <c r="J15" s="200" t="s">
        <v>210</v>
      </c>
      <c r="K15" s="200"/>
      <c r="L15" s="200"/>
      <c r="M15" s="200"/>
      <c r="N15" s="200"/>
      <c r="O15" s="200"/>
      <c r="P15" s="200"/>
      <c r="Q15" s="200"/>
      <c r="R15" s="229">
        <v>0</v>
      </c>
      <c r="S15" s="229"/>
    </row>
    <row r="16" spans="2:19" ht="15.75" thickBot="1">
      <c r="B16" s="187" t="s">
        <v>87</v>
      </c>
      <c r="C16" s="262"/>
      <c r="D16" s="48">
        <f>D13+D14</f>
        <v>84207.82</v>
      </c>
      <c r="E16" s="36" t="s">
        <v>2</v>
      </c>
      <c r="F16" s="80">
        <f>SUM(F7:F15)</f>
        <v>9200</v>
      </c>
      <c r="G16" s="272"/>
      <c r="J16" s="150"/>
      <c r="K16" s="150"/>
      <c r="L16" s="150"/>
      <c r="M16" s="150"/>
      <c r="N16" s="150"/>
      <c r="O16" s="150"/>
      <c r="P16" s="150"/>
      <c r="Q16" s="150"/>
      <c r="R16" s="146"/>
      <c r="S16" s="146"/>
    </row>
    <row r="17" spans="2:19" ht="18" customHeight="1">
      <c r="B17" s="71"/>
      <c r="C17" s="72"/>
      <c r="D17" s="73"/>
      <c r="E17" s="74"/>
      <c r="F17" s="75"/>
      <c r="G17" s="76"/>
      <c r="J17" s="200" t="s">
        <v>211</v>
      </c>
      <c r="K17" s="200"/>
      <c r="L17" s="200"/>
      <c r="M17" s="200"/>
      <c r="N17" s="200"/>
      <c r="O17" s="200"/>
      <c r="P17" s="200"/>
      <c r="Q17" s="200"/>
      <c r="R17" s="202">
        <v>91636.45</v>
      </c>
      <c r="S17" s="202"/>
    </row>
    <row r="18" spans="2:19" ht="18" customHeight="1">
      <c r="B18" s="5"/>
      <c r="C18" s="2"/>
      <c r="D18" s="19"/>
      <c r="E18" s="12"/>
      <c r="F18" s="14"/>
      <c r="G18" s="26"/>
      <c r="J18" s="200" t="s">
        <v>212</v>
      </c>
      <c r="K18" s="200"/>
      <c r="L18" s="200"/>
      <c r="M18" s="200"/>
      <c r="N18" s="200"/>
      <c r="O18" s="200"/>
      <c r="P18" s="200"/>
      <c r="Q18" s="200"/>
      <c r="R18" s="202">
        <v>0</v>
      </c>
      <c r="S18" s="202"/>
    </row>
    <row r="19" spans="2:19" ht="25.5" customHeight="1">
      <c r="B19" s="5"/>
      <c r="C19" s="2"/>
      <c r="D19" s="19"/>
      <c r="E19" s="12"/>
      <c r="F19" s="14"/>
      <c r="G19" s="26"/>
      <c r="R19" s="146"/>
      <c r="S19" s="146"/>
    </row>
    <row r="20" spans="10:19" ht="12.75">
      <c r="J20" s="200" t="s">
        <v>213</v>
      </c>
      <c r="K20" s="200"/>
      <c r="L20" s="200"/>
      <c r="M20" s="200"/>
      <c r="N20" s="200"/>
      <c r="O20" s="200"/>
      <c r="P20" s="200"/>
      <c r="Q20" s="200"/>
      <c r="R20" s="202">
        <v>10400</v>
      </c>
      <c r="S20" s="202"/>
    </row>
    <row r="22" spans="10:19" ht="15.75" thickBot="1">
      <c r="J22" s="241" t="s">
        <v>214</v>
      </c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0:19" ht="12.75">
      <c r="J23" s="242" t="s">
        <v>327</v>
      </c>
      <c r="K23" s="243"/>
      <c r="L23" s="243"/>
      <c r="M23" s="243"/>
      <c r="N23" s="243"/>
      <c r="O23" s="243"/>
      <c r="P23" s="243"/>
      <c r="Q23" s="243"/>
      <c r="R23" s="244">
        <v>3500</v>
      </c>
      <c r="S23" s="245"/>
    </row>
    <row r="24" spans="10:19" ht="12.75">
      <c r="J24" s="230" t="s">
        <v>328</v>
      </c>
      <c r="K24" s="231"/>
      <c r="L24" s="231"/>
      <c r="M24" s="231"/>
      <c r="N24" s="231"/>
      <c r="O24" s="231"/>
      <c r="P24" s="231"/>
      <c r="Q24" s="231"/>
      <c r="R24" s="232">
        <v>1560</v>
      </c>
      <c r="S24" s="233"/>
    </row>
    <row r="25" spans="10:19" ht="12.75">
      <c r="J25" s="230" t="s">
        <v>329</v>
      </c>
      <c r="K25" s="231"/>
      <c r="L25" s="231"/>
      <c r="M25" s="231"/>
      <c r="N25" s="231"/>
      <c r="O25" s="231"/>
      <c r="P25" s="231"/>
      <c r="Q25" s="231"/>
      <c r="R25" s="232">
        <v>5220</v>
      </c>
      <c r="S25" s="233"/>
    </row>
    <row r="26" spans="10:19" ht="12.75">
      <c r="J26" s="230" t="s">
        <v>330</v>
      </c>
      <c r="K26" s="231"/>
      <c r="L26" s="231"/>
      <c r="M26" s="231"/>
      <c r="N26" s="231"/>
      <c r="O26" s="231"/>
      <c r="P26" s="231"/>
      <c r="Q26" s="231"/>
      <c r="R26" s="232">
        <v>1580.61</v>
      </c>
      <c r="S26" s="233"/>
    </row>
    <row r="27" spans="10:19" ht="12.75">
      <c r="J27" s="230" t="s">
        <v>331</v>
      </c>
      <c r="K27" s="231"/>
      <c r="L27" s="231"/>
      <c r="M27" s="231"/>
      <c r="N27" s="231"/>
      <c r="O27" s="231"/>
      <c r="P27" s="231"/>
      <c r="Q27" s="231"/>
      <c r="R27" s="234">
        <v>1120</v>
      </c>
      <c r="S27" s="235"/>
    </row>
    <row r="28" spans="10:19" ht="12.75">
      <c r="J28" s="230" t="s">
        <v>319</v>
      </c>
      <c r="K28" s="231"/>
      <c r="L28" s="231"/>
      <c r="M28" s="231"/>
      <c r="N28" s="231"/>
      <c r="O28" s="231"/>
      <c r="P28" s="231"/>
      <c r="Q28" s="231"/>
      <c r="R28" s="234">
        <v>14290</v>
      </c>
      <c r="S28" s="235"/>
    </row>
    <row r="29" spans="10:19" ht="12.75">
      <c r="J29" s="230"/>
      <c r="K29" s="231"/>
      <c r="L29" s="231"/>
      <c r="M29" s="231"/>
      <c r="N29" s="231"/>
      <c r="O29" s="231"/>
      <c r="P29" s="231"/>
      <c r="Q29" s="231"/>
      <c r="R29" s="234"/>
      <c r="S29" s="235"/>
    </row>
    <row r="30" spans="10:19" ht="12.75">
      <c r="J30" s="230"/>
      <c r="K30" s="231"/>
      <c r="L30" s="231"/>
      <c r="M30" s="231"/>
      <c r="N30" s="231"/>
      <c r="O30" s="231"/>
      <c r="P30" s="231"/>
      <c r="Q30" s="231"/>
      <c r="R30" s="234"/>
      <c r="S30" s="235"/>
    </row>
    <row r="31" spans="10:19" ht="12.75">
      <c r="J31" s="230"/>
      <c r="K31" s="231"/>
      <c r="L31" s="231"/>
      <c r="M31" s="231"/>
      <c r="N31" s="231"/>
      <c r="O31" s="231"/>
      <c r="P31" s="231"/>
      <c r="Q31" s="231"/>
      <c r="R31" s="234"/>
      <c r="S31" s="235"/>
    </row>
    <row r="32" spans="10:19" ht="12.75">
      <c r="J32" s="230"/>
      <c r="K32" s="231"/>
      <c r="L32" s="231"/>
      <c r="M32" s="231"/>
      <c r="N32" s="231"/>
      <c r="O32" s="231"/>
      <c r="P32" s="231"/>
      <c r="Q32" s="231"/>
      <c r="R32" s="234"/>
      <c r="S32" s="235"/>
    </row>
    <row r="33" spans="10:19" ht="15.75" thickBot="1">
      <c r="J33" s="236" t="s">
        <v>2</v>
      </c>
      <c r="K33" s="237"/>
      <c r="L33" s="237"/>
      <c r="M33" s="237"/>
      <c r="N33" s="237"/>
      <c r="O33" s="237"/>
      <c r="P33" s="237"/>
      <c r="Q33" s="237"/>
      <c r="R33" s="238">
        <f>SUM(R23:R32)</f>
        <v>27270.61</v>
      </c>
      <c r="S33" s="239"/>
    </row>
    <row r="34" spans="10:17" ht="12.75">
      <c r="J34" s="147"/>
      <c r="K34" s="147"/>
      <c r="L34" s="147"/>
      <c r="M34" s="147"/>
      <c r="N34" s="147"/>
      <c r="O34" s="147"/>
      <c r="P34" s="147"/>
      <c r="Q34" s="147"/>
    </row>
    <row r="35" spans="10:19" ht="12.75">
      <c r="J35" s="203" t="s">
        <v>217</v>
      </c>
      <c r="K35" s="203"/>
      <c r="L35" s="203"/>
      <c r="M35" s="203"/>
      <c r="N35" s="203"/>
      <c r="O35" s="203"/>
      <c r="P35" s="203"/>
      <c r="Q35" s="203"/>
      <c r="R35" s="195">
        <f>R11+R12+R14+R15-R17-R18</f>
        <v>27643.14</v>
      </c>
      <c r="S35" s="246"/>
    </row>
    <row r="36" spans="10:19" ht="13.5" thickBot="1">
      <c r="J36" s="148"/>
      <c r="K36" s="148"/>
      <c r="L36" s="148"/>
      <c r="M36" s="148"/>
      <c r="N36" s="148"/>
      <c r="O36" s="148"/>
      <c r="P36" s="148"/>
      <c r="Q36" s="148"/>
      <c r="R36" s="149"/>
      <c r="S36" s="146"/>
    </row>
    <row r="37" spans="10:19" ht="19.5" thickBot="1">
      <c r="J37" s="205" t="s">
        <v>218</v>
      </c>
      <c r="K37" s="206"/>
      <c r="L37" s="206"/>
      <c r="M37" s="206"/>
      <c r="N37" s="206"/>
      <c r="O37" s="206"/>
      <c r="P37" s="206"/>
      <c r="Q37" s="206"/>
      <c r="R37" s="196">
        <f>R9+R17+R20-R33</f>
        <v>180447.24</v>
      </c>
      <c r="S37" s="197"/>
    </row>
  </sheetData>
  <sheetProtection/>
  <mergeCells count="64">
    <mergeCell ref="J35:Q35"/>
    <mergeCell ref="R35:S35"/>
    <mergeCell ref="J37:Q37"/>
    <mergeCell ref="R37:S37"/>
    <mergeCell ref="J31:Q31"/>
    <mergeCell ref="R31:S31"/>
    <mergeCell ref="J32:Q32"/>
    <mergeCell ref="R32:S32"/>
    <mergeCell ref="J33:Q33"/>
    <mergeCell ref="R33:S33"/>
    <mergeCell ref="J28:Q28"/>
    <mergeCell ref="R28:S28"/>
    <mergeCell ref="J29:Q29"/>
    <mergeCell ref="R29:S29"/>
    <mergeCell ref="J30:Q30"/>
    <mergeCell ref="R30:S30"/>
    <mergeCell ref="J25:Q25"/>
    <mergeCell ref="R25:S25"/>
    <mergeCell ref="J26:Q26"/>
    <mergeCell ref="R26:S26"/>
    <mergeCell ref="J27:Q27"/>
    <mergeCell ref="R27:S27"/>
    <mergeCell ref="J20:Q20"/>
    <mergeCell ref="R20:S20"/>
    <mergeCell ref="J22:S22"/>
    <mergeCell ref="J23:Q23"/>
    <mergeCell ref="R23:S23"/>
    <mergeCell ref="J24:Q24"/>
    <mergeCell ref="R24:S24"/>
    <mergeCell ref="J15:Q15"/>
    <mergeCell ref="R15:S15"/>
    <mergeCell ref="J17:Q17"/>
    <mergeCell ref="R17:S17"/>
    <mergeCell ref="J18:Q18"/>
    <mergeCell ref="R18:S18"/>
    <mergeCell ref="J11:Q11"/>
    <mergeCell ref="R11:S11"/>
    <mergeCell ref="J12:Q12"/>
    <mergeCell ref="R12:S12"/>
    <mergeCell ref="J14:Q14"/>
    <mergeCell ref="R14:S14"/>
    <mergeCell ref="J2:S2"/>
    <mergeCell ref="J4:S4"/>
    <mergeCell ref="J5:S5"/>
    <mergeCell ref="J6:S6"/>
    <mergeCell ref="J9:Q9"/>
    <mergeCell ref="R9:S9"/>
    <mergeCell ref="G13:G16"/>
    <mergeCell ref="B14:B15"/>
    <mergeCell ref="C14:C15"/>
    <mergeCell ref="D14:D15"/>
    <mergeCell ref="E14:E15"/>
    <mergeCell ref="F14:F15"/>
    <mergeCell ref="B16:C16"/>
    <mergeCell ref="G7:G10"/>
    <mergeCell ref="B11:C11"/>
    <mergeCell ref="B3:G3"/>
    <mergeCell ref="B4:B6"/>
    <mergeCell ref="C4:C6"/>
    <mergeCell ref="D4:D6"/>
    <mergeCell ref="E4:E6"/>
    <mergeCell ref="F4:F6"/>
    <mergeCell ref="G4:G6"/>
    <mergeCell ref="G11:G12"/>
  </mergeCells>
  <printOptions/>
  <pageMargins left="0.7" right="0.7" top="0.75" bottom="0.75" header="0.3" footer="0.3"/>
  <pageSetup fitToHeight="0" fitToWidth="1" orientation="landscape" paperSize="9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37"/>
  <sheetViews>
    <sheetView zoomScalePageLayoutView="0" workbookViewId="0" topLeftCell="A1">
      <selection activeCell="J9" sqref="J9:Q9"/>
    </sheetView>
  </sheetViews>
  <sheetFormatPr defaultColWidth="9.140625" defaultRowHeight="12.75"/>
  <cols>
    <col min="2" max="2" width="5.8515625" style="0" customWidth="1"/>
    <col min="3" max="3" width="25.28125" style="0" customWidth="1"/>
    <col min="4" max="4" width="16.28125" style="0" customWidth="1"/>
    <col min="5" max="5" width="31.28125" style="0" customWidth="1"/>
    <col min="6" max="6" width="15.140625" style="0" customWidth="1"/>
    <col min="7" max="7" width="16.00390625" style="0" customWidth="1"/>
  </cols>
  <sheetData>
    <row r="2" spans="10:19" ht="94.5" customHeight="1">
      <c r="J2" s="216" t="s">
        <v>333</v>
      </c>
      <c r="K2" s="216"/>
      <c r="L2" s="216"/>
      <c r="M2" s="216"/>
      <c r="N2" s="216"/>
      <c r="O2" s="216"/>
      <c r="P2" s="216"/>
      <c r="Q2" s="216"/>
      <c r="R2" s="216"/>
      <c r="S2" s="216"/>
    </row>
    <row r="3" spans="2:19" ht="12.75" customHeight="1">
      <c r="B3" s="151" t="s">
        <v>94</v>
      </c>
      <c r="C3" s="151"/>
      <c r="D3" s="151"/>
      <c r="E3" s="151"/>
      <c r="F3" s="151"/>
      <c r="G3" s="151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3.5" customHeight="1" thickBot="1">
      <c r="B4" s="303"/>
      <c r="C4" s="303"/>
      <c r="D4" s="303"/>
      <c r="E4" s="303"/>
      <c r="F4" s="303"/>
      <c r="G4" s="303"/>
      <c r="J4" s="217" t="s">
        <v>338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  <c r="J5" s="218" t="s">
        <v>256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19" ht="12.75">
      <c r="B6" s="154"/>
      <c r="C6" s="157"/>
      <c r="D6" s="263"/>
      <c r="E6" s="154"/>
      <c r="F6" s="162"/>
      <c r="G6" s="165"/>
      <c r="J6" s="218" t="s">
        <v>334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7" ht="13.5" thickBot="1">
      <c r="B7" s="155"/>
      <c r="C7" s="224"/>
      <c r="D7" s="264"/>
      <c r="E7" s="155"/>
      <c r="F7" s="163"/>
      <c r="G7" s="166"/>
    </row>
    <row r="8" spans="2:7" ht="30.75" thickBot="1">
      <c r="B8" s="49">
        <v>1</v>
      </c>
      <c r="C8" s="62" t="s">
        <v>89</v>
      </c>
      <c r="D8" s="46">
        <v>195095.34</v>
      </c>
      <c r="E8" s="110" t="s">
        <v>148</v>
      </c>
      <c r="F8" s="111">
        <v>2850</v>
      </c>
      <c r="G8" s="167">
        <f>D12-D15</f>
        <v>28693.889999999992</v>
      </c>
    </row>
    <row r="9" spans="2:19" ht="35.25" customHeight="1" thickBot="1">
      <c r="B9" s="49">
        <v>2</v>
      </c>
      <c r="C9" s="60" t="s">
        <v>34</v>
      </c>
      <c r="D9" s="96" t="s">
        <v>10</v>
      </c>
      <c r="E9" s="115" t="s">
        <v>149</v>
      </c>
      <c r="F9" s="113">
        <v>610</v>
      </c>
      <c r="G9" s="266"/>
      <c r="J9" s="219" t="s">
        <v>206</v>
      </c>
      <c r="K9" s="220"/>
      <c r="L9" s="220"/>
      <c r="M9" s="220"/>
      <c r="N9" s="220"/>
      <c r="O9" s="220"/>
      <c r="P9" s="220"/>
      <c r="Q9" s="221"/>
      <c r="R9" s="256">
        <v>100281.44</v>
      </c>
      <c r="S9" s="223"/>
    </row>
    <row r="10" spans="2:7" ht="35.25" customHeight="1">
      <c r="B10" s="50"/>
      <c r="C10" s="97" t="s">
        <v>16</v>
      </c>
      <c r="D10" s="51">
        <v>26859.85</v>
      </c>
      <c r="E10" s="115" t="s">
        <v>150</v>
      </c>
      <c r="F10" s="113">
        <v>2580</v>
      </c>
      <c r="G10" s="266"/>
    </row>
    <row r="11" spans="2:19" ht="36.75" customHeight="1" thickBot="1">
      <c r="B11" s="33"/>
      <c r="C11" s="57" t="s">
        <v>11</v>
      </c>
      <c r="D11" s="40">
        <v>56375.14</v>
      </c>
      <c r="E11" s="116" t="s">
        <v>151</v>
      </c>
      <c r="F11" s="114">
        <v>1090</v>
      </c>
      <c r="G11" s="267"/>
      <c r="J11" s="203" t="s">
        <v>207</v>
      </c>
      <c r="K11" s="203"/>
      <c r="L11" s="203"/>
      <c r="M11" s="203"/>
      <c r="N11" s="203"/>
      <c r="O11" s="203"/>
      <c r="P11" s="203"/>
      <c r="Q11" s="203"/>
      <c r="R11" s="204">
        <v>28693.89</v>
      </c>
      <c r="S11" s="228"/>
    </row>
    <row r="12" spans="2:19" ht="30.75" customHeight="1" thickBot="1">
      <c r="B12" s="170" t="s">
        <v>2</v>
      </c>
      <c r="C12" s="268"/>
      <c r="D12" s="45">
        <f>D10+D11</f>
        <v>83234.98999999999</v>
      </c>
      <c r="E12" s="116" t="s">
        <v>152</v>
      </c>
      <c r="F12" s="112">
        <v>2690</v>
      </c>
      <c r="G12" s="269" t="s">
        <v>20</v>
      </c>
      <c r="J12" s="203" t="s">
        <v>208</v>
      </c>
      <c r="K12" s="203"/>
      <c r="L12" s="203"/>
      <c r="M12" s="203"/>
      <c r="N12" s="203"/>
      <c r="O12" s="203"/>
      <c r="P12" s="203"/>
      <c r="Q12" s="203"/>
      <c r="R12" s="204">
        <v>1117.23</v>
      </c>
      <c r="S12" s="228"/>
    </row>
    <row r="13" spans="2:19" ht="32.25" customHeight="1">
      <c r="B13" s="50">
        <v>3</v>
      </c>
      <c r="C13" s="32" t="s">
        <v>34</v>
      </c>
      <c r="D13" s="35" t="s">
        <v>9</v>
      </c>
      <c r="E13" s="116" t="s">
        <v>153</v>
      </c>
      <c r="F13" s="112">
        <v>142835</v>
      </c>
      <c r="G13" s="270"/>
      <c r="R13" s="146"/>
      <c r="S13" s="146"/>
    </row>
    <row r="14" spans="2:19" ht="39" customHeight="1">
      <c r="B14" s="33"/>
      <c r="C14" s="55" t="s">
        <v>8</v>
      </c>
      <c r="D14" s="51">
        <v>3300</v>
      </c>
      <c r="E14" s="116"/>
      <c r="F14" s="112"/>
      <c r="G14" s="174">
        <f>D8+D17-F17</f>
        <v>100281.44</v>
      </c>
      <c r="J14" s="200" t="s">
        <v>209</v>
      </c>
      <c r="K14" s="200"/>
      <c r="L14" s="200"/>
      <c r="M14" s="200"/>
      <c r="N14" s="200"/>
      <c r="O14" s="200"/>
      <c r="P14" s="200"/>
      <c r="Q14" s="200"/>
      <c r="R14" s="229">
        <v>58364.3</v>
      </c>
      <c r="S14" s="229"/>
    </row>
    <row r="15" spans="2:19" ht="12.75">
      <c r="B15" s="177"/>
      <c r="C15" s="274" t="s">
        <v>10</v>
      </c>
      <c r="D15" s="276">
        <v>54541.1</v>
      </c>
      <c r="E15" s="258"/>
      <c r="F15" s="260"/>
      <c r="G15" s="271"/>
      <c r="J15" s="200" t="s">
        <v>210</v>
      </c>
      <c r="K15" s="200"/>
      <c r="L15" s="200"/>
      <c r="M15" s="200"/>
      <c r="N15" s="200"/>
      <c r="O15" s="200"/>
      <c r="P15" s="200"/>
      <c r="Q15" s="200"/>
      <c r="R15" s="229">
        <v>0</v>
      </c>
      <c r="S15" s="229"/>
    </row>
    <row r="16" spans="2:19" ht="13.5" thickBot="1">
      <c r="B16" s="273"/>
      <c r="C16" s="275"/>
      <c r="D16" s="277"/>
      <c r="E16" s="284"/>
      <c r="F16" s="285"/>
      <c r="G16" s="271"/>
      <c r="J16" s="150"/>
      <c r="K16" s="150"/>
      <c r="L16" s="150"/>
      <c r="M16" s="150"/>
      <c r="N16" s="150"/>
      <c r="O16" s="150"/>
      <c r="P16" s="150"/>
      <c r="Q16" s="150"/>
      <c r="R16" s="146"/>
      <c r="S16" s="146"/>
    </row>
    <row r="17" spans="2:19" ht="15.75" thickBot="1">
      <c r="B17" s="187" t="s">
        <v>2</v>
      </c>
      <c r="C17" s="262"/>
      <c r="D17" s="48">
        <f>D14+D15</f>
        <v>57841.1</v>
      </c>
      <c r="E17" s="36" t="s">
        <v>2</v>
      </c>
      <c r="F17" s="80">
        <f>SUM(F8:F16)</f>
        <v>152655</v>
      </c>
      <c r="G17" s="272"/>
      <c r="J17" s="200" t="s">
        <v>211</v>
      </c>
      <c r="K17" s="200"/>
      <c r="L17" s="200"/>
      <c r="M17" s="200"/>
      <c r="N17" s="200"/>
      <c r="O17" s="200"/>
      <c r="P17" s="200"/>
      <c r="Q17" s="200"/>
      <c r="R17" s="202">
        <v>53562.39</v>
      </c>
      <c r="S17" s="202"/>
    </row>
    <row r="18" spans="2:19" ht="18.75">
      <c r="B18" s="5"/>
      <c r="C18" s="6"/>
      <c r="D18" s="19"/>
      <c r="E18" s="12"/>
      <c r="F18" s="14"/>
      <c r="G18" s="26"/>
      <c r="J18" s="200" t="s">
        <v>212</v>
      </c>
      <c r="K18" s="200"/>
      <c r="L18" s="200"/>
      <c r="M18" s="200"/>
      <c r="N18" s="200"/>
      <c r="O18" s="200"/>
      <c r="P18" s="200"/>
      <c r="Q18" s="200"/>
      <c r="R18" s="202">
        <v>469.63</v>
      </c>
      <c r="S18" s="202"/>
    </row>
    <row r="19" spans="2:19" ht="18.75">
      <c r="B19" s="5"/>
      <c r="C19" s="2"/>
      <c r="D19" s="19"/>
      <c r="E19" s="12"/>
      <c r="F19" s="14"/>
      <c r="G19" s="26"/>
      <c r="R19" s="146"/>
      <c r="S19" s="146"/>
    </row>
    <row r="20" spans="2:19" ht="18.75">
      <c r="B20" s="5"/>
      <c r="C20" s="2"/>
      <c r="D20" s="19"/>
      <c r="E20" s="12"/>
      <c r="F20" s="14"/>
      <c r="G20" s="26"/>
      <c r="J20" s="200" t="s">
        <v>213</v>
      </c>
      <c r="K20" s="200"/>
      <c r="L20" s="200"/>
      <c r="M20" s="200"/>
      <c r="N20" s="200"/>
      <c r="O20" s="200"/>
      <c r="P20" s="200"/>
      <c r="Q20" s="200"/>
      <c r="R20" s="202">
        <v>7700</v>
      </c>
      <c r="S20" s="202"/>
    </row>
    <row r="22" spans="10:19" ht="15.75" thickBot="1">
      <c r="J22" s="241" t="s">
        <v>214</v>
      </c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0:19" ht="12.75">
      <c r="J23" s="242" t="s">
        <v>335</v>
      </c>
      <c r="K23" s="243"/>
      <c r="L23" s="243"/>
      <c r="M23" s="243"/>
      <c r="N23" s="243"/>
      <c r="O23" s="243"/>
      <c r="P23" s="243"/>
      <c r="Q23" s="243"/>
      <c r="R23" s="244">
        <v>760</v>
      </c>
      <c r="S23" s="245"/>
    </row>
    <row r="24" spans="10:19" ht="12.75">
      <c r="J24" s="230" t="s">
        <v>336</v>
      </c>
      <c r="K24" s="231"/>
      <c r="L24" s="231"/>
      <c r="M24" s="231"/>
      <c r="N24" s="231"/>
      <c r="O24" s="231"/>
      <c r="P24" s="231"/>
      <c r="Q24" s="231"/>
      <c r="R24" s="232">
        <v>10078.54</v>
      </c>
      <c r="S24" s="233"/>
    </row>
    <row r="25" spans="10:19" ht="12.75">
      <c r="J25" s="230" t="s">
        <v>337</v>
      </c>
      <c r="K25" s="231"/>
      <c r="L25" s="231"/>
      <c r="M25" s="231"/>
      <c r="N25" s="231"/>
      <c r="O25" s="231"/>
      <c r="P25" s="231"/>
      <c r="Q25" s="231"/>
      <c r="R25" s="232">
        <v>116050</v>
      </c>
      <c r="S25" s="233"/>
    </row>
    <row r="26" spans="10:19" ht="12.75">
      <c r="J26" s="230"/>
      <c r="K26" s="231"/>
      <c r="L26" s="231"/>
      <c r="M26" s="231"/>
      <c r="N26" s="231"/>
      <c r="O26" s="231"/>
      <c r="P26" s="231"/>
      <c r="Q26" s="231"/>
      <c r="R26" s="232"/>
      <c r="S26" s="233"/>
    </row>
    <row r="27" spans="10:19" ht="12.75">
      <c r="J27" s="230"/>
      <c r="K27" s="231"/>
      <c r="L27" s="231"/>
      <c r="M27" s="231"/>
      <c r="N27" s="231"/>
      <c r="O27" s="231"/>
      <c r="P27" s="231"/>
      <c r="Q27" s="231"/>
      <c r="R27" s="234"/>
      <c r="S27" s="235"/>
    </row>
    <row r="28" spans="10:19" ht="12.75">
      <c r="J28" s="230"/>
      <c r="K28" s="231"/>
      <c r="L28" s="231"/>
      <c r="M28" s="231"/>
      <c r="N28" s="231"/>
      <c r="O28" s="231"/>
      <c r="P28" s="231"/>
      <c r="Q28" s="231"/>
      <c r="R28" s="234"/>
      <c r="S28" s="235"/>
    </row>
    <row r="29" spans="10:19" ht="12.75">
      <c r="J29" s="230"/>
      <c r="K29" s="231"/>
      <c r="L29" s="231"/>
      <c r="M29" s="231"/>
      <c r="N29" s="231"/>
      <c r="O29" s="231"/>
      <c r="P29" s="231"/>
      <c r="Q29" s="231"/>
      <c r="R29" s="234"/>
      <c r="S29" s="235"/>
    </row>
    <row r="30" spans="10:19" ht="12.75">
      <c r="J30" s="230"/>
      <c r="K30" s="231"/>
      <c r="L30" s="231"/>
      <c r="M30" s="231"/>
      <c r="N30" s="231"/>
      <c r="O30" s="231"/>
      <c r="P30" s="231"/>
      <c r="Q30" s="231"/>
      <c r="R30" s="234"/>
      <c r="S30" s="235"/>
    </row>
    <row r="31" spans="10:19" ht="12.75">
      <c r="J31" s="230"/>
      <c r="K31" s="231"/>
      <c r="L31" s="231"/>
      <c r="M31" s="231"/>
      <c r="N31" s="231"/>
      <c r="O31" s="231"/>
      <c r="P31" s="231"/>
      <c r="Q31" s="231"/>
      <c r="R31" s="234"/>
      <c r="S31" s="235"/>
    </row>
    <row r="32" spans="10:19" ht="12.75">
      <c r="J32" s="230"/>
      <c r="K32" s="231"/>
      <c r="L32" s="231"/>
      <c r="M32" s="231"/>
      <c r="N32" s="231"/>
      <c r="O32" s="231"/>
      <c r="P32" s="231"/>
      <c r="Q32" s="231"/>
      <c r="R32" s="234"/>
      <c r="S32" s="235"/>
    </row>
    <row r="33" spans="10:19" ht="15.75" thickBot="1">
      <c r="J33" s="236" t="s">
        <v>2</v>
      </c>
      <c r="K33" s="237"/>
      <c r="L33" s="237"/>
      <c r="M33" s="237"/>
      <c r="N33" s="237"/>
      <c r="O33" s="237"/>
      <c r="P33" s="237"/>
      <c r="Q33" s="237"/>
      <c r="R33" s="238">
        <f>SUM(R23:R32)</f>
        <v>126888.54000000001</v>
      </c>
      <c r="S33" s="239"/>
    </row>
    <row r="34" spans="10:17" ht="12.75">
      <c r="J34" s="147"/>
      <c r="K34" s="147"/>
      <c r="L34" s="147"/>
      <c r="M34" s="147"/>
      <c r="N34" s="147"/>
      <c r="O34" s="147"/>
      <c r="P34" s="147"/>
      <c r="Q34" s="147"/>
    </row>
    <row r="35" spans="10:19" ht="12.75">
      <c r="J35" s="203" t="s">
        <v>217</v>
      </c>
      <c r="K35" s="203"/>
      <c r="L35" s="203"/>
      <c r="M35" s="203"/>
      <c r="N35" s="203"/>
      <c r="O35" s="203"/>
      <c r="P35" s="203"/>
      <c r="Q35" s="203"/>
      <c r="R35" s="195">
        <f>R11+R12+R14+R15-R17-R18</f>
        <v>34143.4</v>
      </c>
      <c r="S35" s="246"/>
    </row>
    <row r="36" spans="10:19" ht="13.5" thickBot="1">
      <c r="J36" s="148"/>
      <c r="K36" s="148"/>
      <c r="L36" s="148"/>
      <c r="M36" s="148"/>
      <c r="N36" s="148"/>
      <c r="O36" s="148"/>
      <c r="P36" s="148"/>
      <c r="Q36" s="148"/>
      <c r="R36" s="149"/>
      <c r="S36" s="146"/>
    </row>
    <row r="37" spans="10:19" ht="19.5" thickBot="1">
      <c r="J37" s="205" t="s">
        <v>218</v>
      </c>
      <c r="K37" s="206"/>
      <c r="L37" s="206"/>
      <c r="M37" s="206"/>
      <c r="N37" s="206"/>
      <c r="O37" s="206"/>
      <c r="P37" s="206"/>
      <c r="Q37" s="206"/>
      <c r="R37" s="196">
        <f>R9+R17+R20-R33</f>
        <v>34655.29000000001</v>
      </c>
      <c r="S37" s="197"/>
    </row>
  </sheetData>
  <sheetProtection/>
  <mergeCells count="64">
    <mergeCell ref="J35:Q35"/>
    <mergeCell ref="R35:S35"/>
    <mergeCell ref="J37:Q37"/>
    <mergeCell ref="R37:S37"/>
    <mergeCell ref="J31:Q31"/>
    <mergeCell ref="R31:S31"/>
    <mergeCell ref="J32:Q32"/>
    <mergeCell ref="R32:S32"/>
    <mergeCell ref="J33:Q33"/>
    <mergeCell ref="R33:S33"/>
    <mergeCell ref="J28:Q28"/>
    <mergeCell ref="R28:S28"/>
    <mergeCell ref="J29:Q29"/>
    <mergeCell ref="R29:S29"/>
    <mergeCell ref="J30:Q30"/>
    <mergeCell ref="R30:S30"/>
    <mergeCell ref="J25:Q25"/>
    <mergeCell ref="R25:S25"/>
    <mergeCell ref="J26:Q26"/>
    <mergeCell ref="R26:S26"/>
    <mergeCell ref="J27:Q27"/>
    <mergeCell ref="R27:S27"/>
    <mergeCell ref="J20:Q20"/>
    <mergeCell ref="R20:S20"/>
    <mergeCell ref="J22:S22"/>
    <mergeCell ref="J23:Q23"/>
    <mergeCell ref="R23:S23"/>
    <mergeCell ref="J24:Q24"/>
    <mergeCell ref="R24:S24"/>
    <mergeCell ref="J15:Q15"/>
    <mergeCell ref="R15:S15"/>
    <mergeCell ref="J17:Q17"/>
    <mergeCell ref="R17:S17"/>
    <mergeCell ref="J18:Q18"/>
    <mergeCell ref="R18:S18"/>
    <mergeCell ref="J11:Q11"/>
    <mergeCell ref="R11:S11"/>
    <mergeCell ref="J12:Q12"/>
    <mergeCell ref="R12:S12"/>
    <mergeCell ref="J14:Q14"/>
    <mergeCell ref="R14:S14"/>
    <mergeCell ref="J2:S2"/>
    <mergeCell ref="J4:S4"/>
    <mergeCell ref="J5:S5"/>
    <mergeCell ref="J6:S6"/>
    <mergeCell ref="J9:Q9"/>
    <mergeCell ref="R9:S9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fitToHeight="0" fitToWidth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34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7.28125" style="0" customWidth="1"/>
    <col min="2" max="2" width="5.140625" style="0" customWidth="1"/>
    <col min="3" max="3" width="26.8515625" style="0" customWidth="1"/>
    <col min="4" max="4" width="17.28125" style="0" customWidth="1"/>
    <col min="5" max="5" width="27.28125" style="0" customWidth="1"/>
    <col min="6" max="6" width="12.57421875" style="0" customWidth="1"/>
    <col min="7" max="7" width="16.140625" style="0" customWidth="1"/>
    <col min="11" max="11" width="13.28125" style="0" customWidth="1"/>
    <col min="13" max="13" width="10.7109375" style="0" customWidth="1"/>
  </cols>
  <sheetData>
    <row r="2" spans="2:19" ht="97.5" customHeight="1">
      <c r="B2" s="1"/>
      <c r="C2" s="2"/>
      <c r="D2" s="20"/>
      <c r="F2" s="17"/>
      <c r="G2" s="1"/>
      <c r="J2" s="216" t="s">
        <v>224</v>
      </c>
      <c r="K2" s="216"/>
      <c r="L2" s="216"/>
      <c r="M2" s="216"/>
      <c r="N2" s="216"/>
      <c r="O2" s="216"/>
      <c r="P2" s="216"/>
      <c r="Q2" s="216"/>
      <c r="R2" s="216"/>
      <c r="S2" s="216"/>
    </row>
    <row r="3" spans="2:19" ht="12.75" customHeight="1">
      <c r="B3" s="151" t="s">
        <v>94</v>
      </c>
      <c r="C3" s="151"/>
      <c r="D3" s="151"/>
      <c r="E3" s="151"/>
      <c r="F3" s="151"/>
      <c r="G3" s="151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8.75" thickBot="1">
      <c r="B4" s="152"/>
      <c r="C4" s="152"/>
      <c r="D4" s="152"/>
      <c r="E4" s="152"/>
      <c r="F4" s="152"/>
      <c r="G4" s="152"/>
      <c r="H4" s="8"/>
      <c r="I4" s="8"/>
      <c r="J4" s="217" t="s">
        <v>254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2.75" customHeight="1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  <c r="J5" s="218" t="s">
        <v>219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19" ht="12.75">
      <c r="B6" s="154"/>
      <c r="C6" s="157"/>
      <c r="D6" s="159"/>
      <c r="E6" s="154"/>
      <c r="F6" s="162"/>
      <c r="G6" s="165"/>
      <c r="J6" s="218" t="s">
        <v>220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7" ht="13.5" thickBot="1">
      <c r="B7" s="155"/>
      <c r="C7" s="224"/>
      <c r="D7" s="160"/>
      <c r="E7" s="155"/>
      <c r="F7" s="163"/>
      <c r="G7" s="166"/>
    </row>
    <row r="8" spans="2:7" ht="34.5" customHeight="1" thickBot="1">
      <c r="B8" s="49">
        <v>1</v>
      </c>
      <c r="C8" s="79" t="s">
        <v>86</v>
      </c>
      <c r="D8" s="46">
        <v>202257.77</v>
      </c>
      <c r="E8" s="83" t="s">
        <v>95</v>
      </c>
      <c r="F8" s="100">
        <v>1880</v>
      </c>
      <c r="G8" s="167">
        <f>D12-D15</f>
        <v>89092.79000000001</v>
      </c>
    </row>
    <row r="9" spans="2:19" ht="40.5" customHeight="1" thickBot="1">
      <c r="B9" s="49">
        <v>2</v>
      </c>
      <c r="C9" s="60" t="s">
        <v>14</v>
      </c>
      <c r="D9" s="96" t="s">
        <v>10</v>
      </c>
      <c r="E9" s="101" t="s">
        <v>96</v>
      </c>
      <c r="F9" s="102">
        <v>1260</v>
      </c>
      <c r="G9" s="168"/>
      <c r="J9" s="219" t="s">
        <v>206</v>
      </c>
      <c r="K9" s="220"/>
      <c r="L9" s="220"/>
      <c r="M9" s="220"/>
      <c r="N9" s="220"/>
      <c r="O9" s="220"/>
      <c r="P9" s="220"/>
      <c r="Q9" s="221"/>
      <c r="R9" s="222">
        <v>25163.76</v>
      </c>
      <c r="S9" s="223"/>
    </row>
    <row r="10" spans="2:7" ht="34.5" customHeight="1">
      <c r="B10" s="50"/>
      <c r="C10" s="97" t="s">
        <v>16</v>
      </c>
      <c r="D10" s="51">
        <v>91957.76</v>
      </c>
      <c r="E10" s="103" t="s">
        <v>97</v>
      </c>
      <c r="F10" s="102">
        <v>258010.28</v>
      </c>
      <c r="G10" s="168"/>
    </row>
    <row r="11" spans="2:19" ht="40.5" customHeight="1" thickBot="1">
      <c r="B11" s="33"/>
      <c r="C11" s="57" t="s">
        <v>11</v>
      </c>
      <c r="D11" s="40">
        <v>74784</v>
      </c>
      <c r="E11" s="103" t="s">
        <v>98</v>
      </c>
      <c r="F11" s="102">
        <v>1973.5</v>
      </c>
      <c r="G11" s="169"/>
      <c r="J11" s="203" t="s">
        <v>207</v>
      </c>
      <c r="K11" s="203"/>
      <c r="L11" s="203"/>
      <c r="M11" s="203"/>
      <c r="N11" s="203"/>
      <c r="O11" s="203"/>
      <c r="P11" s="203"/>
      <c r="Q11" s="203"/>
      <c r="R11" s="204">
        <v>89092.79</v>
      </c>
      <c r="S11" s="228"/>
    </row>
    <row r="12" spans="2:19" ht="33.75" customHeight="1" thickBot="1">
      <c r="B12" s="170" t="s">
        <v>2</v>
      </c>
      <c r="C12" s="171"/>
      <c r="D12" s="48">
        <f>D10+D11</f>
        <v>166741.76</v>
      </c>
      <c r="E12" s="105"/>
      <c r="F12" s="106"/>
      <c r="G12" s="172" t="s">
        <v>20</v>
      </c>
      <c r="J12" s="203" t="s">
        <v>208</v>
      </c>
      <c r="K12" s="203"/>
      <c r="L12" s="203"/>
      <c r="M12" s="203"/>
      <c r="N12" s="203"/>
      <c r="O12" s="203"/>
      <c r="P12" s="203"/>
      <c r="Q12" s="203"/>
      <c r="R12" s="204">
        <v>27979.95</v>
      </c>
      <c r="S12" s="228"/>
    </row>
    <row r="13" spans="2:19" ht="34.5" customHeight="1">
      <c r="B13" s="50">
        <v>3</v>
      </c>
      <c r="C13" s="32" t="s">
        <v>14</v>
      </c>
      <c r="D13" s="35" t="s">
        <v>9</v>
      </c>
      <c r="E13" s="103"/>
      <c r="F13" s="106"/>
      <c r="G13" s="173"/>
      <c r="R13" s="146"/>
      <c r="S13" s="146"/>
    </row>
    <row r="14" spans="2:19" ht="36.75" customHeight="1">
      <c r="B14" s="33"/>
      <c r="C14" s="34" t="s">
        <v>8</v>
      </c>
      <c r="D14" s="51">
        <v>8380.8</v>
      </c>
      <c r="E14" s="103"/>
      <c r="F14" s="106"/>
      <c r="G14" s="174">
        <f>D8+D17-F17</f>
        <v>25163.75999999995</v>
      </c>
      <c r="J14" s="200" t="s">
        <v>209</v>
      </c>
      <c r="K14" s="200"/>
      <c r="L14" s="200"/>
      <c r="M14" s="200"/>
      <c r="N14" s="200"/>
      <c r="O14" s="200"/>
      <c r="P14" s="200"/>
      <c r="Q14" s="200"/>
      <c r="R14" s="229">
        <v>46820.85</v>
      </c>
      <c r="S14" s="229"/>
    </row>
    <row r="15" spans="2:19" ht="12.75">
      <c r="B15" s="177"/>
      <c r="C15" s="179" t="s">
        <v>10</v>
      </c>
      <c r="D15" s="181">
        <v>77648.97</v>
      </c>
      <c r="E15" s="225"/>
      <c r="F15" s="227"/>
      <c r="G15" s="175"/>
      <c r="J15" s="200" t="s">
        <v>210</v>
      </c>
      <c r="K15" s="200"/>
      <c r="L15" s="200"/>
      <c r="M15" s="200"/>
      <c r="N15" s="200"/>
      <c r="O15" s="200"/>
      <c r="P15" s="200"/>
      <c r="Q15" s="200"/>
      <c r="R15" s="229">
        <v>0</v>
      </c>
      <c r="S15" s="229"/>
    </row>
    <row r="16" spans="2:19" ht="19.5" customHeight="1" thickBot="1">
      <c r="B16" s="178"/>
      <c r="C16" s="180"/>
      <c r="D16" s="182"/>
      <c r="E16" s="226"/>
      <c r="F16" s="186"/>
      <c r="G16" s="175"/>
      <c r="J16" s="150"/>
      <c r="K16" s="150"/>
      <c r="L16" s="150"/>
      <c r="M16" s="150"/>
      <c r="N16" s="150"/>
      <c r="O16" s="150"/>
      <c r="P16" s="150"/>
      <c r="Q16" s="150"/>
      <c r="R16" s="146"/>
      <c r="S16" s="146"/>
    </row>
    <row r="17" spans="2:19" ht="23.25" customHeight="1" thickBot="1">
      <c r="B17" s="187" t="s">
        <v>2</v>
      </c>
      <c r="C17" s="171"/>
      <c r="D17" s="48">
        <f>D14+D15</f>
        <v>86029.77</v>
      </c>
      <c r="E17" s="36" t="s">
        <v>2</v>
      </c>
      <c r="F17" s="80">
        <f>SUM(F8:F15)</f>
        <v>263123.78</v>
      </c>
      <c r="G17" s="176"/>
      <c r="H17" s="4"/>
      <c r="I17" s="4"/>
      <c r="J17" s="200" t="s">
        <v>211</v>
      </c>
      <c r="K17" s="200"/>
      <c r="L17" s="200"/>
      <c r="M17" s="200"/>
      <c r="N17" s="200"/>
      <c r="O17" s="200"/>
      <c r="P17" s="200"/>
      <c r="Q17" s="200"/>
      <c r="R17" s="202">
        <v>45329.55</v>
      </c>
      <c r="S17" s="202"/>
    </row>
    <row r="18" spans="2:19" ht="18.75">
      <c r="B18" s="5"/>
      <c r="C18" s="6"/>
      <c r="D18" s="19"/>
      <c r="E18" s="12"/>
      <c r="F18" s="14"/>
      <c r="G18" s="26"/>
      <c r="H18" s="7"/>
      <c r="I18" s="7"/>
      <c r="J18" s="200" t="s">
        <v>212</v>
      </c>
      <c r="K18" s="200"/>
      <c r="L18" s="200"/>
      <c r="M18" s="200"/>
      <c r="N18" s="200"/>
      <c r="O18" s="200"/>
      <c r="P18" s="200"/>
      <c r="Q18" s="200"/>
      <c r="R18" s="202">
        <v>4014.48</v>
      </c>
      <c r="S18" s="202"/>
    </row>
    <row r="19" spans="2:19" ht="18.75">
      <c r="B19" s="5"/>
      <c r="C19" s="2"/>
      <c r="D19" s="19"/>
      <c r="E19" s="12"/>
      <c r="F19" s="14"/>
      <c r="G19" s="26"/>
      <c r="H19" s="7"/>
      <c r="I19" s="7"/>
      <c r="J19" s="150"/>
      <c r="K19" s="150"/>
      <c r="L19" s="150"/>
      <c r="M19" s="150"/>
      <c r="N19" s="150"/>
      <c r="O19" s="150"/>
      <c r="P19" s="150"/>
      <c r="Q19" s="150"/>
      <c r="R19" s="146"/>
      <c r="S19" s="146"/>
    </row>
    <row r="20" spans="2:19" ht="18.75">
      <c r="B20" s="5"/>
      <c r="C20" s="2"/>
      <c r="D20" s="19"/>
      <c r="E20" s="12"/>
      <c r="F20" s="14"/>
      <c r="G20" s="26"/>
      <c r="H20" s="7"/>
      <c r="I20" s="7"/>
      <c r="J20" s="200" t="s">
        <v>213</v>
      </c>
      <c r="K20" s="200"/>
      <c r="L20" s="200"/>
      <c r="M20" s="200"/>
      <c r="N20" s="200"/>
      <c r="O20" s="200"/>
      <c r="P20" s="200"/>
      <c r="Q20" s="200"/>
      <c r="R20" s="202">
        <v>13677.6</v>
      </c>
      <c r="S20" s="202"/>
    </row>
    <row r="21" spans="2:9" ht="18.75">
      <c r="B21" s="5"/>
      <c r="C21" s="6"/>
      <c r="D21" s="19"/>
      <c r="E21" s="12"/>
      <c r="F21" s="14"/>
      <c r="G21" s="26"/>
      <c r="H21" s="7"/>
      <c r="I21" s="7"/>
    </row>
    <row r="22" spans="2:19" ht="19.5" thickBot="1">
      <c r="B22" s="5"/>
      <c r="C22" s="6"/>
      <c r="D22" s="19"/>
      <c r="E22" s="12"/>
      <c r="F22" s="14"/>
      <c r="G22" s="26"/>
      <c r="H22" s="7"/>
      <c r="I22" s="7"/>
      <c r="J22" s="241" t="s">
        <v>214</v>
      </c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0:19" ht="12.75">
      <c r="J23" s="242" t="s">
        <v>221</v>
      </c>
      <c r="K23" s="243"/>
      <c r="L23" s="243"/>
      <c r="M23" s="243"/>
      <c r="N23" s="243"/>
      <c r="O23" s="243"/>
      <c r="P23" s="243"/>
      <c r="Q23" s="243"/>
      <c r="R23" s="244">
        <v>5920.5</v>
      </c>
      <c r="S23" s="245"/>
    </row>
    <row r="24" spans="10:19" ht="12.75">
      <c r="J24" s="230" t="s">
        <v>222</v>
      </c>
      <c r="K24" s="231"/>
      <c r="L24" s="231"/>
      <c r="M24" s="231"/>
      <c r="N24" s="231"/>
      <c r="O24" s="231"/>
      <c r="P24" s="231"/>
      <c r="Q24" s="231"/>
      <c r="R24" s="232">
        <v>1160</v>
      </c>
      <c r="S24" s="233"/>
    </row>
    <row r="25" spans="10:19" ht="12.75">
      <c r="J25" s="230" t="s">
        <v>223</v>
      </c>
      <c r="K25" s="231"/>
      <c r="L25" s="231"/>
      <c r="M25" s="231"/>
      <c r="N25" s="231"/>
      <c r="O25" s="231"/>
      <c r="P25" s="231"/>
      <c r="Q25" s="231"/>
      <c r="R25" s="232">
        <v>1815</v>
      </c>
      <c r="S25" s="233"/>
    </row>
    <row r="26" spans="10:19" ht="12.75">
      <c r="J26" s="230"/>
      <c r="K26" s="231"/>
      <c r="L26" s="231"/>
      <c r="M26" s="231"/>
      <c r="N26" s="231"/>
      <c r="O26" s="231"/>
      <c r="P26" s="231"/>
      <c r="Q26" s="231"/>
      <c r="R26" s="232"/>
      <c r="S26" s="233"/>
    </row>
    <row r="27" spans="10:19" ht="12.75">
      <c r="J27" s="230"/>
      <c r="K27" s="231"/>
      <c r="L27" s="231"/>
      <c r="M27" s="231"/>
      <c r="N27" s="231"/>
      <c r="O27" s="231"/>
      <c r="P27" s="231"/>
      <c r="Q27" s="231"/>
      <c r="R27" s="234"/>
      <c r="S27" s="235"/>
    </row>
    <row r="28" spans="10:19" ht="12.75">
      <c r="J28" s="230"/>
      <c r="K28" s="231"/>
      <c r="L28" s="231"/>
      <c r="M28" s="231"/>
      <c r="N28" s="231"/>
      <c r="O28" s="231"/>
      <c r="P28" s="231"/>
      <c r="Q28" s="231"/>
      <c r="R28" s="234"/>
      <c r="S28" s="235"/>
    </row>
    <row r="29" spans="10:19" ht="12.75">
      <c r="J29" s="230"/>
      <c r="K29" s="231"/>
      <c r="L29" s="231"/>
      <c r="M29" s="231"/>
      <c r="N29" s="231"/>
      <c r="O29" s="231"/>
      <c r="P29" s="231"/>
      <c r="Q29" s="231"/>
      <c r="R29" s="234"/>
      <c r="S29" s="235"/>
    </row>
    <row r="30" spans="10:19" ht="15.75" thickBot="1">
      <c r="J30" s="236" t="s">
        <v>2</v>
      </c>
      <c r="K30" s="237"/>
      <c r="L30" s="237"/>
      <c r="M30" s="237"/>
      <c r="N30" s="237"/>
      <c r="O30" s="237"/>
      <c r="P30" s="237"/>
      <c r="Q30" s="237"/>
      <c r="R30" s="238">
        <f>SUM(R23:R29)</f>
        <v>8895.5</v>
      </c>
      <c r="S30" s="239"/>
    </row>
    <row r="31" spans="10:17" ht="12.75">
      <c r="J31" s="147"/>
      <c r="K31" s="147"/>
      <c r="L31" s="147"/>
      <c r="M31" s="147"/>
      <c r="N31" s="147"/>
      <c r="O31" s="147"/>
      <c r="P31" s="147"/>
      <c r="Q31" s="147"/>
    </row>
    <row r="32" spans="10:19" ht="12.75">
      <c r="J32" s="203" t="s">
        <v>217</v>
      </c>
      <c r="K32" s="203"/>
      <c r="L32" s="203"/>
      <c r="M32" s="203"/>
      <c r="N32" s="203"/>
      <c r="O32" s="203"/>
      <c r="P32" s="203"/>
      <c r="Q32" s="203"/>
      <c r="R32" s="195">
        <f>R11+R12+R14+R15-R17-R18</f>
        <v>114549.56</v>
      </c>
      <c r="S32" s="246"/>
    </row>
    <row r="33" spans="10:19" ht="13.5" thickBot="1">
      <c r="J33" s="148"/>
      <c r="K33" s="148"/>
      <c r="L33" s="148"/>
      <c r="M33" s="148"/>
      <c r="N33" s="148"/>
      <c r="O33" s="148"/>
      <c r="P33" s="148"/>
      <c r="Q33" s="148"/>
      <c r="R33" s="149"/>
      <c r="S33" s="146"/>
    </row>
    <row r="34" spans="10:19" ht="19.5" thickBot="1">
      <c r="J34" s="205" t="s">
        <v>218</v>
      </c>
      <c r="K34" s="206"/>
      <c r="L34" s="206"/>
      <c r="M34" s="206"/>
      <c r="N34" s="206"/>
      <c r="O34" s="206"/>
      <c r="P34" s="206"/>
      <c r="Q34" s="206"/>
      <c r="R34" s="240">
        <f>R9+R17+R18+R20-R30</f>
        <v>79289.89</v>
      </c>
      <c r="S34" s="197"/>
    </row>
  </sheetData>
  <sheetProtection/>
  <mergeCells count="58">
    <mergeCell ref="J34:Q34"/>
    <mergeCell ref="R34:S34"/>
    <mergeCell ref="J20:Q20"/>
    <mergeCell ref="R20:S20"/>
    <mergeCell ref="J22:S22"/>
    <mergeCell ref="J23:Q23"/>
    <mergeCell ref="R23:S23"/>
    <mergeCell ref="J32:Q32"/>
    <mergeCell ref="R32:S32"/>
    <mergeCell ref="J29:Q29"/>
    <mergeCell ref="J2:S2"/>
    <mergeCell ref="J4:S4"/>
    <mergeCell ref="J9:Q9"/>
    <mergeCell ref="R9:S9"/>
    <mergeCell ref="J11:Q11"/>
    <mergeCell ref="R11:S11"/>
    <mergeCell ref="J5:S5"/>
    <mergeCell ref="J6:S6"/>
    <mergeCell ref="R29:S29"/>
    <mergeCell ref="J30:Q30"/>
    <mergeCell ref="R30:S30"/>
    <mergeCell ref="J26:Q26"/>
    <mergeCell ref="R26:S26"/>
    <mergeCell ref="J27:Q27"/>
    <mergeCell ref="R27:S27"/>
    <mergeCell ref="J28:Q28"/>
    <mergeCell ref="R28:S28"/>
    <mergeCell ref="J24:Q24"/>
    <mergeCell ref="R24:S24"/>
    <mergeCell ref="J25:Q25"/>
    <mergeCell ref="R25:S25"/>
    <mergeCell ref="J18:Q18"/>
    <mergeCell ref="R18:S18"/>
    <mergeCell ref="J17:Q17"/>
    <mergeCell ref="R17:S17"/>
    <mergeCell ref="J12:Q12"/>
    <mergeCell ref="R12:S12"/>
    <mergeCell ref="J15:Q15"/>
    <mergeCell ref="R15:S15"/>
    <mergeCell ref="J14:Q14"/>
    <mergeCell ref="R14:S14"/>
    <mergeCell ref="C15:C16"/>
    <mergeCell ref="D15:D16"/>
    <mergeCell ref="E15:E16"/>
    <mergeCell ref="F15:F16"/>
    <mergeCell ref="G8:G11"/>
    <mergeCell ref="G14:G17"/>
    <mergeCell ref="G12:G13"/>
    <mergeCell ref="B12:C12"/>
    <mergeCell ref="B17:C17"/>
    <mergeCell ref="B15:B16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37"/>
  <sheetViews>
    <sheetView zoomScalePageLayoutView="0" workbookViewId="0" topLeftCell="A1">
      <selection activeCell="J9" sqref="J9:Q9"/>
    </sheetView>
  </sheetViews>
  <sheetFormatPr defaultColWidth="9.140625" defaultRowHeight="12.75"/>
  <cols>
    <col min="2" max="2" width="5.8515625" style="0" customWidth="1"/>
    <col min="3" max="3" width="23.28125" style="0" customWidth="1"/>
    <col min="4" max="4" width="16.8515625" style="0" customWidth="1"/>
    <col min="5" max="5" width="34.421875" style="0" customWidth="1"/>
    <col min="6" max="6" width="12.7109375" style="0" customWidth="1"/>
    <col min="7" max="7" width="15.421875" style="0" customWidth="1"/>
  </cols>
  <sheetData>
    <row r="2" spans="10:19" ht="97.5" customHeight="1">
      <c r="J2" s="216" t="s">
        <v>339</v>
      </c>
      <c r="K2" s="216"/>
      <c r="L2" s="216"/>
      <c r="M2" s="216"/>
      <c r="N2" s="216"/>
      <c r="O2" s="216"/>
      <c r="P2" s="216"/>
      <c r="Q2" s="216"/>
      <c r="R2" s="216"/>
      <c r="S2" s="216"/>
    </row>
    <row r="3" spans="2:19" ht="12.75" customHeight="1">
      <c r="B3" s="151" t="s">
        <v>94</v>
      </c>
      <c r="C3" s="151"/>
      <c r="D3" s="151"/>
      <c r="E3" s="151"/>
      <c r="F3" s="151"/>
      <c r="G3" s="151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3.5" customHeight="1" thickBot="1">
      <c r="B4" s="303"/>
      <c r="C4" s="303"/>
      <c r="D4" s="303"/>
      <c r="E4" s="303"/>
      <c r="F4" s="303"/>
      <c r="G4" s="303"/>
      <c r="J4" s="217" t="s">
        <v>346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  <c r="J5" s="218" t="s">
        <v>256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19" ht="12.75">
      <c r="B6" s="154"/>
      <c r="C6" s="157"/>
      <c r="D6" s="263"/>
      <c r="E6" s="154"/>
      <c r="F6" s="162"/>
      <c r="G6" s="165"/>
      <c r="J6" s="218" t="s">
        <v>220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7" ht="13.5" thickBot="1">
      <c r="B7" s="155"/>
      <c r="C7" s="224"/>
      <c r="D7" s="264"/>
      <c r="E7" s="155"/>
      <c r="F7" s="163"/>
      <c r="G7" s="166"/>
    </row>
    <row r="8" spans="2:7" ht="45.75" thickBot="1">
      <c r="B8" s="49">
        <v>1</v>
      </c>
      <c r="C8" s="63" t="s">
        <v>86</v>
      </c>
      <c r="D8" s="46">
        <v>93835.6</v>
      </c>
      <c r="E8" s="115" t="s">
        <v>28</v>
      </c>
      <c r="F8" s="119">
        <v>6480</v>
      </c>
      <c r="G8" s="167">
        <f>D12-D15</f>
        <v>86529.26999999999</v>
      </c>
    </row>
    <row r="9" spans="2:19" ht="23.25" customHeight="1" thickBot="1">
      <c r="B9" s="49">
        <v>2</v>
      </c>
      <c r="C9" s="60" t="s">
        <v>36</v>
      </c>
      <c r="D9" s="96" t="s">
        <v>10</v>
      </c>
      <c r="E9" s="115" t="s">
        <v>154</v>
      </c>
      <c r="F9" s="113">
        <v>650</v>
      </c>
      <c r="G9" s="266"/>
      <c r="J9" s="219" t="s">
        <v>206</v>
      </c>
      <c r="K9" s="220"/>
      <c r="L9" s="220"/>
      <c r="M9" s="220"/>
      <c r="N9" s="220"/>
      <c r="O9" s="220"/>
      <c r="P9" s="220"/>
      <c r="Q9" s="221"/>
      <c r="R9" s="256">
        <v>263986.64</v>
      </c>
      <c r="S9" s="223"/>
    </row>
    <row r="10" spans="2:7" ht="21.75" customHeight="1">
      <c r="B10" s="50"/>
      <c r="C10" s="97" t="s">
        <v>16</v>
      </c>
      <c r="D10" s="51">
        <v>67532.96</v>
      </c>
      <c r="E10" s="110"/>
      <c r="F10" s="111"/>
      <c r="G10" s="266"/>
    </row>
    <row r="11" spans="2:19" ht="32.25" customHeight="1" thickBot="1">
      <c r="B11" s="33"/>
      <c r="C11" s="57" t="s">
        <v>11</v>
      </c>
      <c r="D11" s="40">
        <v>189677.35</v>
      </c>
      <c r="E11" s="115"/>
      <c r="F11" s="114"/>
      <c r="G11" s="267"/>
      <c r="J11" s="203" t="s">
        <v>207</v>
      </c>
      <c r="K11" s="203"/>
      <c r="L11" s="203"/>
      <c r="M11" s="203"/>
      <c r="N11" s="203"/>
      <c r="O11" s="203"/>
      <c r="P11" s="203"/>
      <c r="Q11" s="203"/>
      <c r="R11" s="204">
        <v>86529.27</v>
      </c>
      <c r="S11" s="228"/>
    </row>
    <row r="12" spans="2:19" ht="36" customHeight="1" thickBot="1">
      <c r="B12" s="170" t="s">
        <v>88</v>
      </c>
      <c r="C12" s="268"/>
      <c r="D12" s="45">
        <f>D10+D11</f>
        <v>257210.31</v>
      </c>
      <c r="E12" s="116"/>
      <c r="F12" s="112"/>
      <c r="G12" s="269" t="s">
        <v>20</v>
      </c>
      <c r="J12" s="203" t="s">
        <v>208</v>
      </c>
      <c r="K12" s="203"/>
      <c r="L12" s="203"/>
      <c r="M12" s="203"/>
      <c r="N12" s="203"/>
      <c r="O12" s="203"/>
      <c r="P12" s="203"/>
      <c r="Q12" s="203"/>
      <c r="R12" s="204">
        <v>11816.43</v>
      </c>
      <c r="S12" s="228"/>
    </row>
    <row r="13" spans="2:19" ht="32.25" customHeight="1">
      <c r="B13" s="50">
        <v>3</v>
      </c>
      <c r="C13" s="32" t="s">
        <v>36</v>
      </c>
      <c r="D13" s="35" t="s">
        <v>9</v>
      </c>
      <c r="E13" s="116"/>
      <c r="F13" s="112"/>
      <c r="G13" s="270"/>
      <c r="R13" s="146"/>
      <c r="S13" s="146"/>
    </row>
    <row r="14" spans="2:19" ht="41.25" customHeight="1">
      <c r="B14" s="33"/>
      <c r="C14" s="55" t="s">
        <v>8</v>
      </c>
      <c r="D14" s="51">
        <v>6600</v>
      </c>
      <c r="E14" s="116"/>
      <c r="F14" s="112"/>
      <c r="G14" s="174">
        <f>D8+D17-F17</f>
        <v>263986.64</v>
      </c>
      <c r="J14" s="200" t="s">
        <v>209</v>
      </c>
      <c r="K14" s="200"/>
      <c r="L14" s="200"/>
      <c r="M14" s="200"/>
      <c r="N14" s="200"/>
      <c r="O14" s="200"/>
      <c r="P14" s="200"/>
      <c r="Q14" s="200"/>
      <c r="R14" s="229">
        <v>189672</v>
      </c>
      <c r="S14" s="229"/>
    </row>
    <row r="15" spans="2:19" ht="12.75">
      <c r="B15" s="177"/>
      <c r="C15" s="274" t="s">
        <v>10</v>
      </c>
      <c r="D15" s="276">
        <v>170681.04</v>
      </c>
      <c r="E15" s="258"/>
      <c r="F15" s="260"/>
      <c r="G15" s="271"/>
      <c r="J15" s="200" t="s">
        <v>210</v>
      </c>
      <c r="K15" s="200"/>
      <c r="L15" s="200"/>
      <c r="M15" s="200"/>
      <c r="N15" s="200"/>
      <c r="O15" s="200"/>
      <c r="P15" s="200"/>
      <c r="Q15" s="200"/>
      <c r="R15" s="229">
        <v>0</v>
      </c>
      <c r="S15" s="229"/>
    </row>
    <row r="16" spans="2:19" ht="24.75" customHeight="1" thickBot="1">
      <c r="B16" s="273"/>
      <c r="C16" s="275"/>
      <c r="D16" s="277"/>
      <c r="E16" s="284"/>
      <c r="F16" s="285"/>
      <c r="G16" s="271"/>
      <c r="J16" s="150"/>
      <c r="K16" s="150"/>
      <c r="L16" s="150"/>
      <c r="M16" s="150"/>
      <c r="N16" s="150"/>
      <c r="O16" s="150"/>
      <c r="P16" s="150"/>
      <c r="Q16" s="150"/>
      <c r="R16" s="146"/>
      <c r="S16" s="146"/>
    </row>
    <row r="17" spans="2:19" ht="15.75" thickBot="1">
      <c r="B17" s="187" t="s">
        <v>87</v>
      </c>
      <c r="C17" s="262"/>
      <c r="D17" s="48">
        <f>D14+D15</f>
        <v>177281.04</v>
      </c>
      <c r="E17" s="36" t="s">
        <v>2</v>
      </c>
      <c r="F17" s="80">
        <f>SUM(F8:F16)</f>
        <v>7130</v>
      </c>
      <c r="G17" s="272"/>
      <c r="J17" s="200" t="s">
        <v>211</v>
      </c>
      <c r="K17" s="200"/>
      <c r="L17" s="200"/>
      <c r="M17" s="200"/>
      <c r="N17" s="200"/>
      <c r="O17" s="200"/>
      <c r="P17" s="200"/>
      <c r="Q17" s="200"/>
      <c r="R17" s="202">
        <v>184868.87</v>
      </c>
      <c r="S17" s="202"/>
    </row>
    <row r="18" spans="2:19" ht="18.75">
      <c r="B18" s="5"/>
      <c r="C18" s="6"/>
      <c r="D18" s="19"/>
      <c r="E18" s="12"/>
      <c r="F18" s="14"/>
      <c r="G18" s="26"/>
      <c r="J18" s="200" t="s">
        <v>212</v>
      </c>
      <c r="K18" s="200"/>
      <c r="L18" s="200"/>
      <c r="M18" s="200"/>
      <c r="N18" s="200"/>
      <c r="O18" s="200"/>
      <c r="P18" s="200"/>
      <c r="Q18" s="200"/>
      <c r="R18" s="202">
        <v>0</v>
      </c>
      <c r="S18" s="202"/>
    </row>
    <row r="19" spans="2:19" ht="18.75">
      <c r="B19" s="5"/>
      <c r="C19" s="2"/>
      <c r="D19" s="19"/>
      <c r="E19" s="12"/>
      <c r="F19" s="14"/>
      <c r="G19" s="26"/>
      <c r="R19" s="146"/>
      <c r="S19" s="146"/>
    </row>
    <row r="20" spans="2:19" ht="18.75">
      <c r="B20" s="5"/>
      <c r="C20" s="2"/>
      <c r="D20" s="19"/>
      <c r="E20" s="12"/>
      <c r="F20" s="14"/>
      <c r="G20" s="26"/>
      <c r="J20" s="200" t="s">
        <v>213</v>
      </c>
      <c r="K20" s="200"/>
      <c r="L20" s="200"/>
      <c r="M20" s="200"/>
      <c r="N20" s="200"/>
      <c r="O20" s="200"/>
      <c r="P20" s="200"/>
      <c r="Q20" s="200"/>
      <c r="R20" s="202">
        <v>11600</v>
      </c>
      <c r="S20" s="202"/>
    </row>
    <row r="22" spans="10:19" ht="15.75" thickBot="1">
      <c r="J22" s="241" t="s">
        <v>214</v>
      </c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0:19" ht="12.75">
      <c r="J23" s="242" t="s">
        <v>340</v>
      </c>
      <c r="K23" s="243"/>
      <c r="L23" s="243"/>
      <c r="M23" s="243"/>
      <c r="N23" s="243"/>
      <c r="O23" s="243"/>
      <c r="P23" s="243"/>
      <c r="Q23" s="243"/>
      <c r="R23" s="244">
        <v>8870</v>
      </c>
      <c r="S23" s="245"/>
    </row>
    <row r="24" spans="10:19" ht="12.75">
      <c r="J24" s="230" t="s">
        <v>341</v>
      </c>
      <c r="K24" s="231"/>
      <c r="L24" s="231"/>
      <c r="M24" s="231"/>
      <c r="N24" s="231"/>
      <c r="O24" s="231"/>
      <c r="P24" s="231"/>
      <c r="Q24" s="231"/>
      <c r="R24" s="232">
        <v>7798.78</v>
      </c>
      <c r="S24" s="233"/>
    </row>
    <row r="25" spans="10:19" ht="12.75">
      <c r="J25" s="230" t="s">
        <v>342</v>
      </c>
      <c r="K25" s="231"/>
      <c r="L25" s="231"/>
      <c r="M25" s="231"/>
      <c r="N25" s="231"/>
      <c r="O25" s="231"/>
      <c r="P25" s="231"/>
      <c r="Q25" s="231"/>
      <c r="R25" s="232">
        <v>2060</v>
      </c>
      <c r="S25" s="233"/>
    </row>
    <row r="26" spans="10:19" ht="12.75">
      <c r="J26" s="230" t="s">
        <v>343</v>
      </c>
      <c r="K26" s="231"/>
      <c r="L26" s="231"/>
      <c r="M26" s="231"/>
      <c r="N26" s="231"/>
      <c r="O26" s="231"/>
      <c r="P26" s="231"/>
      <c r="Q26" s="231"/>
      <c r="R26" s="232">
        <v>51070</v>
      </c>
      <c r="S26" s="233"/>
    </row>
    <row r="27" spans="10:19" ht="12.75">
      <c r="J27" s="230" t="s">
        <v>344</v>
      </c>
      <c r="K27" s="231"/>
      <c r="L27" s="231"/>
      <c r="M27" s="231"/>
      <c r="N27" s="231"/>
      <c r="O27" s="231"/>
      <c r="P27" s="231"/>
      <c r="Q27" s="231"/>
      <c r="R27" s="234">
        <v>728974.17</v>
      </c>
      <c r="S27" s="235"/>
    </row>
    <row r="28" spans="10:19" ht="12.75">
      <c r="J28" s="230" t="s">
        <v>345</v>
      </c>
      <c r="K28" s="231"/>
      <c r="L28" s="231"/>
      <c r="M28" s="231"/>
      <c r="N28" s="231"/>
      <c r="O28" s="231"/>
      <c r="P28" s="231"/>
      <c r="Q28" s="231"/>
      <c r="R28" s="234">
        <v>15958</v>
      </c>
      <c r="S28" s="235"/>
    </row>
    <row r="29" spans="10:19" ht="12.75">
      <c r="J29" s="230"/>
      <c r="K29" s="231"/>
      <c r="L29" s="231"/>
      <c r="M29" s="231"/>
      <c r="N29" s="231"/>
      <c r="O29" s="231"/>
      <c r="P29" s="231"/>
      <c r="Q29" s="231"/>
      <c r="R29" s="234"/>
      <c r="S29" s="235"/>
    </row>
    <row r="30" spans="10:19" ht="12.75">
      <c r="J30" s="230"/>
      <c r="K30" s="231"/>
      <c r="L30" s="231"/>
      <c r="M30" s="231"/>
      <c r="N30" s="231"/>
      <c r="O30" s="231"/>
      <c r="P30" s="231"/>
      <c r="Q30" s="231"/>
      <c r="R30" s="234"/>
      <c r="S30" s="235"/>
    </row>
    <row r="31" spans="10:19" ht="12.75">
      <c r="J31" s="230"/>
      <c r="K31" s="231"/>
      <c r="L31" s="231"/>
      <c r="M31" s="231"/>
      <c r="N31" s="231"/>
      <c r="O31" s="231"/>
      <c r="P31" s="231"/>
      <c r="Q31" s="231"/>
      <c r="R31" s="234"/>
      <c r="S31" s="235"/>
    </row>
    <row r="32" spans="10:19" ht="12.75">
      <c r="J32" s="230"/>
      <c r="K32" s="231"/>
      <c r="L32" s="231"/>
      <c r="M32" s="231"/>
      <c r="N32" s="231"/>
      <c r="O32" s="231"/>
      <c r="P32" s="231"/>
      <c r="Q32" s="231"/>
      <c r="R32" s="234"/>
      <c r="S32" s="235"/>
    </row>
    <row r="33" spans="10:19" ht="15.75" thickBot="1">
      <c r="J33" s="236" t="s">
        <v>2</v>
      </c>
      <c r="K33" s="237"/>
      <c r="L33" s="237"/>
      <c r="M33" s="237"/>
      <c r="N33" s="237"/>
      <c r="O33" s="237"/>
      <c r="P33" s="237"/>
      <c r="Q33" s="237"/>
      <c r="R33" s="238">
        <f>SUM(R23:R32)</f>
        <v>814730.9500000001</v>
      </c>
      <c r="S33" s="239"/>
    </row>
    <row r="34" spans="10:17" ht="12.75">
      <c r="J34" s="147"/>
      <c r="K34" s="147"/>
      <c r="L34" s="147"/>
      <c r="M34" s="147"/>
      <c r="N34" s="147"/>
      <c r="O34" s="147"/>
      <c r="P34" s="147"/>
      <c r="Q34" s="147"/>
    </row>
    <row r="35" spans="10:19" ht="12.75">
      <c r="J35" s="203" t="s">
        <v>217</v>
      </c>
      <c r="K35" s="203"/>
      <c r="L35" s="203"/>
      <c r="M35" s="203"/>
      <c r="N35" s="203"/>
      <c r="O35" s="203"/>
      <c r="P35" s="203"/>
      <c r="Q35" s="203"/>
      <c r="R35" s="195">
        <f>R11+R12+R14+R15-R17-R18</f>
        <v>103148.83000000002</v>
      </c>
      <c r="S35" s="246"/>
    </row>
    <row r="36" spans="10:19" ht="13.5" thickBot="1">
      <c r="J36" s="148"/>
      <c r="K36" s="148"/>
      <c r="L36" s="148"/>
      <c r="M36" s="148"/>
      <c r="N36" s="148"/>
      <c r="O36" s="148"/>
      <c r="P36" s="148"/>
      <c r="Q36" s="148"/>
      <c r="R36" s="149"/>
      <c r="S36" s="146"/>
    </row>
    <row r="37" spans="10:19" ht="19.5" thickBot="1">
      <c r="J37" s="205" t="s">
        <v>218</v>
      </c>
      <c r="K37" s="206"/>
      <c r="L37" s="206"/>
      <c r="M37" s="206"/>
      <c r="N37" s="206"/>
      <c r="O37" s="206"/>
      <c r="P37" s="206"/>
      <c r="Q37" s="206"/>
      <c r="R37" s="196">
        <f>R9+R17+R20-R33</f>
        <v>-354275.44000000006</v>
      </c>
      <c r="S37" s="197"/>
    </row>
  </sheetData>
  <sheetProtection/>
  <mergeCells count="64">
    <mergeCell ref="J35:Q35"/>
    <mergeCell ref="R35:S35"/>
    <mergeCell ref="J37:Q37"/>
    <mergeCell ref="R37:S37"/>
    <mergeCell ref="J31:Q31"/>
    <mergeCell ref="R31:S31"/>
    <mergeCell ref="J32:Q32"/>
    <mergeCell ref="R32:S32"/>
    <mergeCell ref="J33:Q33"/>
    <mergeCell ref="R33:S33"/>
    <mergeCell ref="J28:Q28"/>
    <mergeCell ref="R28:S28"/>
    <mergeCell ref="J29:Q29"/>
    <mergeCell ref="R29:S29"/>
    <mergeCell ref="J30:Q30"/>
    <mergeCell ref="R30:S30"/>
    <mergeCell ref="J25:Q25"/>
    <mergeCell ref="R25:S25"/>
    <mergeCell ref="J26:Q26"/>
    <mergeCell ref="R26:S26"/>
    <mergeCell ref="J27:Q27"/>
    <mergeCell ref="R27:S27"/>
    <mergeCell ref="J20:Q20"/>
    <mergeCell ref="R20:S20"/>
    <mergeCell ref="J22:S22"/>
    <mergeCell ref="J23:Q23"/>
    <mergeCell ref="R23:S23"/>
    <mergeCell ref="J24:Q24"/>
    <mergeCell ref="R24:S24"/>
    <mergeCell ref="J15:Q15"/>
    <mergeCell ref="R15:S15"/>
    <mergeCell ref="J17:Q17"/>
    <mergeCell ref="R17:S17"/>
    <mergeCell ref="J18:Q18"/>
    <mergeCell ref="R18:S18"/>
    <mergeCell ref="J11:Q11"/>
    <mergeCell ref="R11:S11"/>
    <mergeCell ref="J12:Q12"/>
    <mergeCell ref="R12:S12"/>
    <mergeCell ref="J14:Q14"/>
    <mergeCell ref="R14:S14"/>
    <mergeCell ref="J2:S2"/>
    <mergeCell ref="J4:S4"/>
    <mergeCell ref="J5:S5"/>
    <mergeCell ref="J6:S6"/>
    <mergeCell ref="J9:Q9"/>
    <mergeCell ref="R9:S9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fitToHeight="0" fitToWidth="1" orientation="landscape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37"/>
  <sheetViews>
    <sheetView zoomScalePageLayoutView="0" workbookViewId="0" topLeftCell="A1">
      <selection activeCell="J4" sqref="J4:S4"/>
    </sheetView>
  </sheetViews>
  <sheetFormatPr defaultColWidth="9.140625" defaultRowHeight="12.75"/>
  <cols>
    <col min="2" max="2" width="5.421875" style="0" customWidth="1"/>
    <col min="3" max="3" width="24.7109375" style="0" customWidth="1"/>
    <col min="4" max="4" width="16.421875" style="0" customWidth="1"/>
    <col min="5" max="5" width="31.00390625" style="0" customWidth="1"/>
    <col min="6" max="6" width="13.8515625" style="0" customWidth="1"/>
    <col min="7" max="7" width="15.8515625" style="0" customWidth="1"/>
  </cols>
  <sheetData>
    <row r="2" spans="10:19" ht="94.5" customHeight="1">
      <c r="J2" s="216" t="s">
        <v>347</v>
      </c>
      <c r="K2" s="216"/>
      <c r="L2" s="216"/>
      <c r="M2" s="216"/>
      <c r="N2" s="216"/>
      <c r="O2" s="216"/>
      <c r="P2" s="216"/>
      <c r="Q2" s="216"/>
      <c r="R2" s="216"/>
      <c r="S2" s="216"/>
    </row>
    <row r="3" spans="2:19" ht="12.75" customHeight="1">
      <c r="B3" s="151" t="s">
        <v>94</v>
      </c>
      <c r="C3" s="151"/>
      <c r="D3" s="151"/>
      <c r="E3" s="151"/>
      <c r="F3" s="151"/>
      <c r="G3" s="151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3.5" customHeight="1" thickBot="1">
      <c r="B4" s="303"/>
      <c r="C4" s="303"/>
      <c r="D4" s="303"/>
      <c r="E4" s="303"/>
      <c r="F4" s="303"/>
      <c r="G4" s="303"/>
      <c r="J4" s="217" t="s">
        <v>356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  <c r="J5" s="218" t="s">
        <v>256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19" ht="12.75">
      <c r="B6" s="154"/>
      <c r="C6" s="157"/>
      <c r="D6" s="263"/>
      <c r="E6" s="154"/>
      <c r="F6" s="162"/>
      <c r="G6" s="165"/>
      <c r="J6" s="218" t="s">
        <v>348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7" ht="13.5" thickBot="1">
      <c r="B7" s="155"/>
      <c r="C7" s="224"/>
      <c r="D7" s="264"/>
      <c r="E7" s="155"/>
      <c r="F7" s="163"/>
      <c r="G7" s="166"/>
    </row>
    <row r="8" spans="2:7" ht="30.75" thickBot="1">
      <c r="B8" s="49">
        <v>1</v>
      </c>
      <c r="C8" s="63" t="s">
        <v>86</v>
      </c>
      <c r="D8" s="46">
        <v>53626.63</v>
      </c>
      <c r="E8" s="116" t="s">
        <v>28</v>
      </c>
      <c r="F8" s="119">
        <v>6740</v>
      </c>
      <c r="G8" s="167">
        <f>D12-D15</f>
        <v>31157.12999999999</v>
      </c>
    </row>
    <row r="9" spans="2:19" ht="34.5" customHeight="1" thickBot="1">
      <c r="B9" s="49">
        <v>2</v>
      </c>
      <c r="C9" s="60" t="s">
        <v>37</v>
      </c>
      <c r="D9" s="96" t="s">
        <v>10</v>
      </c>
      <c r="E9" s="115"/>
      <c r="F9" s="113"/>
      <c r="G9" s="266"/>
      <c r="J9" s="219" t="s">
        <v>206</v>
      </c>
      <c r="K9" s="220"/>
      <c r="L9" s="220"/>
      <c r="M9" s="220"/>
      <c r="N9" s="220"/>
      <c r="O9" s="220"/>
      <c r="P9" s="220"/>
      <c r="Q9" s="221"/>
      <c r="R9" s="256">
        <v>104689.24</v>
      </c>
      <c r="S9" s="223"/>
    </row>
    <row r="10" spans="2:7" ht="33" customHeight="1">
      <c r="B10" s="50"/>
      <c r="C10" s="97" t="s">
        <v>16</v>
      </c>
      <c r="D10" s="51">
        <v>29375.61</v>
      </c>
      <c r="E10" s="115"/>
      <c r="F10" s="113"/>
      <c r="G10" s="266"/>
    </row>
    <row r="11" spans="2:19" ht="48.75" customHeight="1" thickBot="1">
      <c r="B11" s="33"/>
      <c r="C11" s="57" t="s">
        <v>11</v>
      </c>
      <c r="D11" s="40">
        <v>52984.13</v>
      </c>
      <c r="E11" s="116"/>
      <c r="F11" s="114"/>
      <c r="G11" s="267"/>
      <c r="J11" s="203" t="s">
        <v>207</v>
      </c>
      <c r="K11" s="203"/>
      <c r="L11" s="203"/>
      <c r="M11" s="203"/>
      <c r="N11" s="203"/>
      <c r="O11" s="203"/>
      <c r="P11" s="203"/>
      <c r="Q11" s="203"/>
      <c r="R11" s="204">
        <v>31157.13</v>
      </c>
      <c r="S11" s="228"/>
    </row>
    <row r="12" spans="2:19" ht="33.75" customHeight="1" thickBot="1">
      <c r="B12" s="170" t="s">
        <v>83</v>
      </c>
      <c r="C12" s="268"/>
      <c r="D12" s="45">
        <f>D10+D11</f>
        <v>82359.73999999999</v>
      </c>
      <c r="E12" s="116"/>
      <c r="F12" s="112"/>
      <c r="G12" s="269" t="s">
        <v>20</v>
      </c>
      <c r="J12" s="203" t="s">
        <v>208</v>
      </c>
      <c r="K12" s="203"/>
      <c r="L12" s="203"/>
      <c r="M12" s="203"/>
      <c r="N12" s="203"/>
      <c r="O12" s="203"/>
      <c r="P12" s="203"/>
      <c r="Q12" s="203"/>
      <c r="R12" s="204">
        <v>0</v>
      </c>
      <c r="S12" s="228"/>
    </row>
    <row r="13" spans="2:19" ht="30.75" customHeight="1">
      <c r="B13" s="50">
        <v>3</v>
      </c>
      <c r="C13" s="32" t="s">
        <v>37</v>
      </c>
      <c r="D13" s="35" t="s">
        <v>9</v>
      </c>
      <c r="E13" s="116"/>
      <c r="F13" s="112"/>
      <c r="G13" s="270"/>
      <c r="R13" s="146"/>
      <c r="S13" s="146"/>
    </row>
    <row r="14" spans="2:19" ht="40.5" customHeight="1">
      <c r="B14" s="33"/>
      <c r="C14" s="55" t="s">
        <v>8</v>
      </c>
      <c r="D14" s="51">
        <v>6600</v>
      </c>
      <c r="E14" s="110"/>
      <c r="F14" s="111"/>
      <c r="G14" s="174">
        <f>D8+D17-F17</f>
        <v>104689.23999999999</v>
      </c>
      <c r="J14" s="200" t="s">
        <v>209</v>
      </c>
      <c r="K14" s="200"/>
      <c r="L14" s="200"/>
      <c r="M14" s="200"/>
      <c r="N14" s="200"/>
      <c r="O14" s="200"/>
      <c r="P14" s="200"/>
      <c r="Q14" s="200"/>
      <c r="R14" s="229">
        <v>53021.78</v>
      </c>
      <c r="S14" s="229"/>
    </row>
    <row r="15" spans="2:19" ht="12.75">
      <c r="B15" s="177"/>
      <c r="C15" s="274" t="s">
        <v>10</v>
      </c>
      <c r="D15" s="276">
        <v>51202.61</v>
      </c>
      <c r="E15" s="258"/>
      <c r="F15" s="260"/>
      <c r="G15" s="271"/>
      <c r="J15" s="200" t="s">
        <v>210</v>
      </c>
      <c r="K15" s="200"/>
      <c r="L15" s="200"/>
      <c r="M15" s="200"/>
      <c r="N15" s="200"/>
      <c r="O15" s="200"/>
      <c r="P15" s="200"/>
      <c r="Q15" s="200"/>
      <c r="R15" s="229">
        <v>0</v>
      </c>
      <c r="S15" s="229"/>
    </row>
    <row r="16" spans="2:19" ht="13.5" thickBot="1">
      <c r="B16" s="273"/>
      <c r="C16" s="275"/>
      <c r="D16" s="277"/>
      <c r="E16" s="284"/>
      <c r="F16" s="285"/>
      <c r="G16" s="271"/>
      <c r="J16" s="150"/>
      <c r="K16" s="150"/>
      <c r="L16" s="150"/>
      <c r="M16" s="150"/>
      <c r="N16" s="150"/>
      <c r="O16" s="150"/>
      <c r="P16" s="150"/>
      <c r="Q16" s="150"/>
      <c r="R16" s="146"/>
      <c r="S16" s="146"/>
    </row>
    <row r="17" spans="2:19" ht="30.75" customHeight="1" thickBot="1">
      <c r="B17" s="187" t="s">
        <v>87</v>
      </c>
      <c r="C17" s="262"/>
      <c r="D17" s="48">
        <f>D14+D15</f>
        <v>57802.61</v>
      </c>
      <c r="E17" s="36" t="s">
        <v>2</v>
      </c>
      <c r="F17" s="80">
        <f>SUM(F8:F16)</f>
        <v>6740</v>
      </c>
      <c r="G17" s="272"/>
      <c r="J17" s="200" t="s">
        <v>211</v>
      </c>
      <c r="K17" s="200"/>
      <c r="L17" s="200"/>
      <c r="M17" s="200"/>
      <c r="N17" s="200"/>
      <c r="O17" s="200"/>
      <c r="P17" s="200"/>
      <c r="Q17" s="200"/>
      <c r="R17" s="202">
        <v>52671</v>
      </c>
      <c r="S17" s="202"/>
    </row>
    <row r="18" spans="2:19" ht="18.75">
      <c r="B18" s="5"/>
      <c r="C18" s="6"/>
      <c r="D18" s="19"/>
      <c r="E18" s="12"/>
      <c r="F18" s="14"/>
      <c r="G18" s="26"/>
      <c r="J18" s="200" t="s">
        <v>212</v>
      </c>
      <c r="K18" s="200"/>
      <c r="L18" s="200"/>
      <c r="M18" s="200"/>
      <c r="N18" s="200"/>
      <c r="O18" s="200"/>
      <c r="P18" s="200"/>
      <c r="Q18" s="200"/>
      <c r="R18" s="202">
        <v>0</v>
      </c>
      <c r="S18" s="202"/>
    </row>
    <row r="19" spans="2:19" ht="18.75">
      <c r="B19" s="5"/>
      <c r="C19" s="2"/>
      <c r="D19" s="19"/>
      <c r="E19" s="12"/>
      <c r="F19" s="14"/>
      <c r="G19" s="26"/>
      <c r="R19" s="146"/>
      <c r="S19" s="146"/>
    </row>
    <row r="20" spans="2:19" ht="18.75">
      <c r="B20" s="5"/>
      <c r="C20" s="2"/>
      <c r="D20" s="19"/>
      <c r="E20" s="12"/>
      <c r="F20" s="14"/>
      <c r="G20" s="26"/>
      <c r="J20" s="200" t="s">
        <v>213</v>
      </c>
      <c r="K20" s="200"/>
      <c r="L20" s="200"/>
      <c r="M20" s="200"/>
      <c r="N20" s="200"/>
      <c r="O20" s="200"/>
      <c r="P20" s="200"/>
      <c r="Q20" s="200"/>
      <c r="R20" s="202">
        <v>11600</v>
      </c>
      <c r="S20" s="202"/>
    </row>
    <row r="22" spans="10:19" ht="15.75" thickBot="1">
      <c r="J22" s="241" t="s">
        <v>214</v>
      </c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0:19" ht="12.75">
      <c r="J23" s="242" t="s">
        <v>349</v>
      </c>
      <c r="K23" s="243"/>
      <c r="L23" s="243"/>
      <c r="M23" s="243"/>
      <c r="N23" s="243"/>
      <c r="O23" s="243"/>
      <c r="P23" s="243"/>
      <c r="Q23" s="243"/>
      <c r="R23" s="244">
        <v>400</v>
      </c>
      <c r="S23" s="245"/>
    </row>
    <row r="24" spans="10:19" ht="12.75">
      <c r="J24" s="230" t="s">
        <v>350</v>
      </c>
      <c r="K24" s="231"/>
      <c r="L24" s="231"/>
      <c r="M24" s="231"/>
      <c r="N24" s="231"/>
      <c r="O24" s="231"/>
      <c r="P24" s="231"/>
      <c r="Q24" s="231"/>
      <c r="R24" s="232">
        <v>850</v>
      </c>
      <c r="S24" s="233"/>
    </row>
    <row r="25" spans="10:19" ht="12.75">
      <c r="J25" s="230" t="s">
        <v>351</v>
      </c>
      <c r="K25" s="231"/>
      <c r="L25" s="231"/>
      <c r="M25" s="231"/>
      <c r="N25" s="231"/>
      <c r="O25" s="231"/>
      <c r="P25" s="231"/>
      <c r="Q25" s="231"/>
      <c r="R25" s="232">
        <v>2340</v>
      </c>
      <c r="S25" s="233"/>
    </row>
    <row r="26" spans="10:19" ht="12.75">
      <c r="J26" s="230" t="s">
        <v>352</v>
      </c>
      <c r="K26" s="231"/>
      <c r="L26" s="231"/>
      <c r="M26" s="231"/>
      <c r="N26" s="231"/>
      <c r="O26" s="231"/>
      <c r="P26" s="231"/>
      <c r="Q26" s="231"/>
      <c r="R26" s="232">
        <v>13360</v>
      </c>
      <c r="S26" s="233"/>
    </row>
    <row r="27" spans="10:19" ht="12.75">
      <c r="J27" s="230" t="s">
        <v>353</v>
      </c>
      <c r="K27" s="231"/>
      <c r="L27" s="231"/>
      <c r="M27" s="231"/>
      <c r="N27" s="231"/>
      <c r="O27" s="231"/>
      <c r="P27" s="231"/>
      <c r="Q27" s="231"/>
      <c r="R27" s="234">
        <v>3120</v>
      </c>
      <c r="S27" s="235"/>
    </row>
    <row r="28" spans="10:19" ht="12.75">
      <c r="J28" s="230" t="s">
        <v>354</v>
      </c>
      <c r="K28" s="231"/>
      <c r="L28" s="231"/>
      <c r="M28" s="231"/>
      <c r="N28" s="231"/>
      <c r="O28" s="231"/>
      <c r="P28" s="231"/>
      <c r="Q28" s="231"/>
      <c r="R28" s="234">
        <v>115665</v>
      </c>
      <c r="S28" s="235"/>
    </row>
    <row r="29" spans="10:19" ht="12.75">
      <c r="J29" s="230" t="s">
        <v>355</v>
      </c>
      <c r="K29" s="231"/>
      <c r="L29" s="231"/>
      <c r="M29" s="231"/>
      <c r="N29" s="231"/>
      <c r="O29" s="231"/>
      <c r="P29" s="231"/>
      <c r="Q29" s="231"/>
      <c r="R29" s="234">
        <v>3215.65</v>
      </c>
      <c r="S29" s="235"/>
    </row>
    <row r="30" spans="10:19" ht="12.75">
      <c r="J30" s="230"/>
      <c r="K30" s="231"/>
      <c r="L30" s="231"/>
      <c r="M30" s="231"/>
      <c r="N30" s="231"/>
      <c r="O30" s="231"/>
      <c r="P30" s="231"/>
      <c r="Q30" s="231"/>
      <c r="R30" s="234"/>
      <c r="S30" s="235"/>
    </row>
    <row r="31" spans="10:19" ht="12.75">
      <c r="J31" s="230"/>
      <c r="K31" s="231"/>
      <c r="L31" s="231"/>
      <c r="M31" s="231"/>
      <c r="N31" s="231"/>
      <c r="O31" s="231"/>
      <c r="P31" s="231"/>
      <c r="Q31" s="231"/>
      <c r="R31" s="234"/>
      <c r="S31" s="235"/>
    </row>
    <row r="32" spans="10:19" ht="12.75">
      <c r="J32" s="230"/>
      <c r="K32" s="231"/>
      <c r="L32" s="231"/>
      <c r="M32" s="231"/>
      <c r="N32" s="231"/>
      <c r="O32" s="231"/>
      <c r="P32" s="231"/>
      <c r="Q32" s="231"/>
      <c r="R32" s="234"/>
      <c r="S32" s="235"/>
    </row>
    <row r="33" spans="10:19" ht="15.75" thickBot="1">
      <c r="J33" s="236" t="s">
        <v>2</v>
      </c>
      <c r="K33" s="237"/>
      <c r="L33" s="237"/>
      <c r="M33" s="237"/>
      <c r="N33" s="237"/>
      <c r="O33" s="237"/>
      <c r="P33" s="237"/>
      <c r="Q33" s="237"/>
      <c r="R33" s="238">
        <f>SUM(R23:R32)</f>
        <v>138950.65</v>
      </c>
      <c r="S33" s="239"/>
    </row>
    <row r="34" spans="10:17" ht="12.75">
      <c r="J34" s="147"/>
      <c r="K34" s="147"/>
      <c r="L34" s="147"/>
      <c r="M34" s="147"/>
      <c r="N34" s="147"/>
      <c r="O34" s="147"/>
      <c r="P34" s="147"/>
      <c r="Q34" s="147"/>
    </row>
    <row r="35" spans="10:19" ht="12.75">
      <c r="J35" s="203" t="s">
        <v>217</v>
      </c>
      <c r="K35" s="203"/>
      <c r="L35" s="203"/>
      <c r="M35" s="203"/>
      <c r="N35" s="203"/>
      <c r="O35" s="203"/>
      <c r="P35" s="203"/>
      <c r="Q35" s="203"/>
      <c r="R35" s="195">
        <f>R11+R12+R14+R15-R17-R18</f>
        <v>31507.910000000003</v>
      </c>
      <c r="S35" s="246"/>
    </row>
    <row r="36" spans="10:19" ht="13.5" thickBot="1">
      <c r="J36" s="148"/>
      <c r="K36" s="148"/>
      <c r="L36" s="148"/>
      <c r="M36" s="148"/>
      <c r="N36" s="148"/>
      <c r="O36" s="148"/>
      <c r="P36" s="148"/>
      <c r="Q36" s="148"/>
      <c r="R36" s="149"/>
      <c r="S36" s="146"/>
    </row>
    <row r="37" spans="10:19" ht="19.5" thickBot="1">
      <c r="J37" s="205" t="s">
        <v>218</v>
      </c>
      <c r="K37" s="206"/>
      <c r="L37" s="206"/>
      <c r="M37" s="206"/>
      <c r="N37" s="206"/>
      <c r="O37" s="206"/>
      <c r="P37" s="206"/>
      <c r="Q37" s="206"/>
      <c r="R37" s="196">
        <f>R9+R17+R20-R33</f>
        <v>30009.589999999997</v>
      </c>
      <c r="S37" s="197"/>
    </row>
  </sheetData>
  <sheetProtection/>
  <mergeCells count="64">
    <mergeCell ref="J35:Q35"/>
    <mergeCell ref="R35:S35"/>
    <mergeCell ref="J37:Q37"/>
    <mergeCell ref="R37:S37"/>
    <mergeCell ref="J31:Q31"/>
    <mergeCell ref="R31:S31"/>
    <mergeCell ref="J32:Q32"/>
    <mergeCell ref="R32:S32"/>
    <mergeCell ref="J33:Q33"/>
    <mergeCell ref="R33:S33"/>
    <mergeCell ref="J28:Q28"/>
    <mergeCell ref="R28:S28"/>
    <mergeCell ref="J29:Q29"/>
    <mergeCell ref="R29:S29"/>
    <mergeCell ref="J30:Q30"/>
    <mergeCell ref="R30:S30"/>
    <mergeCell ref="J25:Q25"/>
    <mergeCell ref="R25:S25"/>
    <mergeCell ref="J26:Q26"/>
    <mergeCell ref="R26:S26"/>
    <mergeCell ref="J27:Q27"/>
    <mergeCell ref="R27:S27"/>
    <mergeCell ref="J20:Q20"/>
    <mergeCell ref="R20:S20"/>
    <mergeCell ref="J22:S22"/>
    <mergeCell ref="J23:Q23"/>
    <mergeCell ref="R23:S23"/>
    <mergeCell ref="J24:Q24"/>
    <mergeCell ref="R24:S24"/>
    <mergeCell ref="J15:Q15"/>
    <mergeCell ref="R15:S15"/>
    <mergeCell ref="J17:Q17"/>
    <mergeCell ref="R17:S17"/>
    <mergeCell ref="J18:Q18"/>
    <mergeCell ref="R18:S18"/>
    <mergeCell ref="J11:Q11"/>
    <mergeCell ref="R11:S11"/>
    <mergeCell ref="J12:Q12"/>
    <mergeCell ref="R12:S12"/>
    <mergeCell ref="J14:Q14"/>
    <mergeCell ref="R14:S14"/>
    <mergeCell ref="J2:S2"/>
    <mergeCell ref="J4:S4"/>
    <mergeCell ref="J5:S5"/>
    <mergeCell ref="J6:S6"/>
    <mergeCell ref="J9:Q9"/>
    <mergeCell ref="R9:S9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fitToHeight="0" fitToWidth="1" orientation="landscape" paperSize="9" scale="5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G20"/>
  <sheetViews>
    <sheetView zoomScalePageLayoutView="0" workbookViewId="0" topLeftCell="A1">
      <selection activeCell="B3" sqref="B3:G4"/>
    </sheetView>
  </sheetViews>
  <sheetFormatPr defaultColWidth="9.140625" defaultRowHeight="12.75"/>
  <cols>
    <col min="2" max="2" width="5.140625" style="0" customWidth="1"/>
    <col min="3" max="3" width="26.7109375" style="0" customWidth="1"/>
    <col min="4" max="4" width="16.00390625" style="0" customWidth="1"/>
    <col min="5" max="5" width="33.00390625" style="0" customWidth="1"/>
    <col min="6" max="6" width="14.57421875" style="0" customWidth="1"/>
    <col min="7" max="7" width="15.710937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303"/>
      <c r="C4" s="303"/>
      <c r="D4" s="303"/>
      <c r="E4" s="303"/>
      <c r="F4" s="303"/>
      <c r="G4" s="303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30.75" thickBot="1">
      <c r="B8" s="49">
        <v>1</v>
      </c>
      <c r="C8" s="79" t="s">
        <v>86</v>
      </c>
      <c r="D8" s="46">
        <v>59735.07</v>
      </c>
      <c r="E8" s="117" t="s">
        <v>155</v>
      </c>
      <c r="F8" s="111">
        <v>1110</v>
      </c>
      <c r="G8" s="167">
        <f>D12-D15</f>
        <v>3281.3099999999995</v>
      </c>
    </row>
    <row r="9" spans="2:7" ht="19.5" thickBot="1">
      <c r="B9" s="49">
        <v>2</v>
      </c>
      <c r="C9" s="60" t="s">
        <v>38</v>
      </c>
      <c r="D9" s="96" t="s">
        <v>10</v>
      </c>
      <c r="E9" s="115"/>
      <c r="F9" s="113"/>
      <c r="G9" s="266"/>
    </row>
    <row r="10" spans="2:7" ht="21" customHeight="1">
      <c r="B10" s="50"/>
      <c r="C10" s="97" t="s">
        <v>16</v>
      </c>
      <c r="D10" s="51">
        <v>2206.71</v>
      </c>
      <c r="E10" s="115"/>
      <c r="F10" s="113"/>
      <c r="G10" s="266"/>
    </row>
    <row r="11" spans="2:7" ht="24.75" customHeight="1" thickBot="1">
      <c r="B11" s="33"/>
      <c r="C11" s="57" t="s">
        <v>11</v>
      </c>
      <c r="D11" s="40">
        <v>10555.2</v>
      </c>
      <c r="E11" s="110"/>
      <c r="F11" s="111"/>
      <c r="G11" s="267"/>
    </row>
    <row r="12" spans="2:7" ht="28.5" customHeight="1" thickBot="1">
      <c r="B12" s="170" t="s">
        <v>2</v>
      </c>
      <c r="C12" s="268"/>
      <c r="D12" s="45">
        <f>D10+D11</f>
        <v>12761.91</v>
      </c>
      <c r="E12" s="116"/>
      <c r="F12" s="112"/>
      <c r="G12" s="269" t="s">
        <v>20</v>
      </c>
    </row>
    <row r="13" spans="2:7" ht="38.25" customHeight="1">
      <c r="B13" s="50">
        <v>3</v>
      </c>
      <c r="C13" s="32" t="s">
        <v>38</v>
      </c>
      <c r="D13" s="35" t="s">
        <v>9</v>
      </c>
      <c r="E13" s="116"/>
      <c r="F13" s="112"/>
      <c r="G13" s="270"/>
    </row>
    <row r="14" spans="2:7" ht="41.25" customHeight="1">
      <c r="B14" s="33"/>
      <c r="C14" s="55" t="s">
        <v>8</v>
      </c>
      <c r="D14" s="51">
        <v>1200</v>
      </c>
      <c r="E14" s="116"/>
      <c r="F14" s="112"/>
      <c r="G14" s="174">
        <f>D8+D17-F17</f>
        <v>69305.67</v>
      </c>
    </row>
    <row r="15" spans="2:7" ht="12.75">
      <c r="B15" s="177"/>
      <c r="C15" s="274" t="s">
        <v>10</v>
      </c>
      <c r="D15" s="276">
        <v>9480.6</v>
      </c>
      <c r="E15" s="258"/>
      <c r="F15" s="260"/>
      <c r="G15" s="271"/>
    </row>
    <row r="16" spans="2:7" ht="13.5" thickBot="1">
      <c r="B16" s="273"/>
      <c r="C16" s="275"/>
      <c r="D16" s="277"/>
      <c r="E16" s="284"/>
      <c r="F16" s="285"/>
      <c r="G16" s="271"/>
    </row>
    <row r="17" spans="2:7" ht="15.75" thickBot="1">
      <c r="B17" s="187" t="s">
        <v>2</v>
      </c>
      <c r="C17" s="262"/>
      <c r="D17" s="48">
        <f>D14+D15</f>
        <v>10680.6</v>
      </c>
      <c r="E17" s="36" t="s">
        <v>2</v>
      </c>
      <c r="F17" s="80">
        <f>SUM(F8:F16)</f>
        <v>1110</v>
      </c>
      <c r="G17" s="272"/>
    </row>
    <row r="18" spans="2:7" ht="18.75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3:G20"/>
  <sheetViews>
    <sheetView zoomScalePageLayoutView="0" workbookViewId="0" topLeftCell="A1">
      <selection activeCell="B3" sqref="B3:G4"/>
    </sheetView>
  </sheetViews>
  <sheetFormatPr defaultColWidth="9.140625" defaultRowHeight="12.75"/>
  <cols>
    <col min="2" max="2" width="5.7109375" style="0" customWidth="1"/>
    <col min="3" max="3" width="24.00390625" style="0" customWidth="1"/>
    <col min="4" max="4" width="16.421875" style="0" customWidth="1"/>
    <col min="5" max="5" width="36.8515625" style="0" customWidth="1"/>
    <col min="6" max="6" width="14.140625" style="0" customWidth="1"/>
    <col min="7" max="7" width="15.851562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303"/>
      <c r="C4" s="303"/>
      <c r="D4" s="303"/>
      <c r="E4" s="303"/>
      <c r="F4" s="303"/>
      <c r="G4" s="303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30.75" thickBot="1">
      <c r="B8" s="49">
        <v>1</v>
      </c>
      <c r="C8" s="79" t="s">
        <v>86</v>
      </c>
      <c r="D8" s="46">
        <v>57648.56</v>
      </c>
      <c r="E8" s="110"/>
      <c r="F8" s="111"/>
      <c r="G8" s="167">
        <f>D12-D15</f>
        <v>3195.300000000001</v>
      </c>
    </row>
    <row r="9" spans="2:7" ht="19.5" thickBot="1">
      <c r="B9" s="49">
        <v>2</v>
      </c>
      <c r="C9" s="60" t="s">
        <v>39</v>
      </c>
      <c r="D9" s="96" t="s">
        <v>10</v>
      </c>
      <c r="E9" s="122"/>
      <c r="F9" s="113"/>
      <c r="G9" s="266"/>
    </row>
    <row r="10" spans="2:7" ht="15">
      <c r="B10" s="50"/>
      <c r="C10" s="97" t="s">
        <v>16</v>
      </c>
      <c r="D10" s="51">
        <v>2280</v>
      </c>
      <c r="E10" s="122"/>
      <c r="F10" s="113"/>
      <c r="G10" s="266"/>
    </row>
    <row r="11" spans="2:7" ht="15.75" thickBot="1">
      <c r="B11" s="33"/>
      <c r="C11" s="57" t="s">
        <v>11</v>
      </c>
      <c r="D11" s="40">
        <v>10155.95</v>
      </c>
      <c r="E11" s="123"/>
      <c r="F11" s="104"/>
      <c r="G11" s="267"/>
    </row>
    <row r="12" spans="2:7" ht="32.25" customHeight="1" thickBot="1">
      <c r="B12" s="170" t="s">
        <v>2</v>
      </c>
      <c r="C12" s="268"/>
      <c r="D12" s="45">
        <f>D10+D11</f>
        <v>12435.95</v>
      </c>
      <c r="E12" s="123"/>
      <c r="F12" s="112"/>
      <c r="G12" s="269" t="s">
        <v>20</v>
      </c>
    </row>
    <row r="13" spans="2:7" ht="30.75" customHeight="1">
      <c r="B13" s="50">
        <v>3</v>
      </c>
      <c r="C13" s="32" t="s">
        <v>39</v>
      </c>
      <c r="D13" s="35" t="s">
        <v>9</v>
      </c>
      <c r="E13" s="123"/>
      <c r="F13" s="112"/>
      <c r="G13" s="270"/>
    </row>
    <row r="14" spans="2:7" ht="44.25" customHeight="1">
      <c r="B14" s="33"/>
      <c r="C14" s="55" t="s">
        <v>8</v>
      </c>
      <c r="D14" s="51">
        <v>1200</v>
      </c>
      <c r="E14" s="123"/>
      <c r="F14" s="112"/>
      <c r="G14" s="174">
        <f>D8+D17-F17</f>
        <v>68089.20999999999</v>
      </c>
    </row>
    <row r="15" spans="2:7" ht="12.75">
      <c r="B15" s="177"/>
      <c r="C15" s="274" t="s">
        <v>10</v>
      </c>
      <c r="D15" s="276">
        <v>9240.65</v>
      </c>
      <c r="E15" s="304"/>
      <c r="F15" s="227"/>
      <c r="G15" s="271"/>
    </row>
    <row r="16" spans="2:7" ht="13.5" thickBot="1">
      <c r="B16" s="273"/>
      <c r="C16" s="275"/>
      <c r="D16" s="277"/>
      <c r="E16" s="305"/>
      <c r="F16" s="306"/>
      <c r="G16" s="271"/>
    </row>
    <row r="17" spans="2:7" ht="15.75" thickBot="1">
      <c r="B17" s="187" t="s">
        <v>2</v>
      </c>
      <c r="C17" s="262"/>
      <c r="D17" s="48">
        <f>D14+D15</f>
        <v>10440.65</v>
      </c>
      <c r="E17" s="36" t="s">
        <v>2</v>
      </c>
      <c r="F17" s="80">
        <f>SUM(F8:F15)</f>
        <v>0</v>
      </c>
      <c r="G17" s="272"/>
    </row>
    <row r="18" spans="2:7" ht="18.75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G21"/>
  <sheetViews>
    <sheetView zoomScalePageLayoutView="0" workbookViewId="0" topLeftCell="A1">
      <selection activeCell="B4" sqref="B4:G5"/>
    </sheetView>
  </sheetViews>
  <sheetFormatPr defaultColWidth="9.140625" defaultRowHeight="12.75"/>
  <cols>
    <col min="2" max="2" width="5.00390625" style="0" customWidth="1"/>
    <col min="3" max="3" width="23.7109375" style="0" customWidth="1"/>
    <col min="4" max="4" width="15.57421875" style="0" customWidth="1"/>
    <col min="5" max="5" width="31.7109375" style="0" customWidth="1"/>
    <col min="6" max="6" width="13.00390625" style="0" customWidth="1"/>
    <col min="7" max="7" width="16.57421875" style="0" customWidth="1"/>
  </cols>
  <sheetData>
    <row r="4" spans="2:7" ht="12.75" customHeight="1">
      <c r="B4" s="151" t="s">
        <v>94</v>
      </c>
      <c r="C4" s="151"/>
      <c r="D4" s="151"/>
      <c r="E4" s="151"/>
      <c r="F4" s="151"/>
      <c r="G4" s="151"/>
    </row>
    <row r="5" spans="2:7" ht="13.5" customHeight="1" thickBot="1">
      <c r="B5" s="303"/>
      <c r="C5" s="303"/>
      <c r="D5" s="303"/>
      <c r="E5" s="303"/>
      <c r="F5" s="303"/>
      <c r="G5" s="303"/>
    </row>
    <row r="6" spans="2:7" ht="12.75">
      <c r="B6" s="153" t="s">
        <v>1</v>
      </c>
      <c r="C6" s="156" t="s">
        <v>0</v>
      </c>
      <c r="D6" s="158" t="s">
        <v>12</v>
      </c>
      <c r="E6" s="153" t="s">
        <v>3</v>
      </c>
      <c r="F6" s="161" t="s">
        <v>4</v>
      </c>
      <c r="G6" s="164" t="s">
        <v>7</v>
      </c>
    </row>
    <row r="7" spans="2:7" ht="12.75">
      <c r="B7" s="154"/>
      <c r="C7" s="157"/>
      <c r="D7" s="263"/>
      <c r="E7" s="154"/>
      <c r="F7" s="162"/>
      <c r="G7" s="165"/>
    </row>
    <row r="8" spans="2:7" ht="13.5" thickBot="1">
      <c r="B8" s="155"/>
      <c r="C8" s="224"/>
      <c r="D8" s="264"/>
      <c r="E8" s="155"/>
      <c r="F8" s="163"/>
      <c r="G8" s="166"/>
    </row>
    <row r="9" spans="2:7" ht="45.75" thickBot="1">
      <c r="B9" s="49">
        <v>1</v>
      </c>
      <c r="C9" s="79" t="s">
        <v>86</v>
      </c>
      <c r="D9" s="46">
        <v>-201600.01</v>
      </c>
      <c r="E9" s="110"/>
      <c r="F9" s="111"/>
      <c r="G9" s="167">
        <f>D13-D16</f>
        <v>158821.09</v>
      </c>
    </row>
    <row r="10" spans="2:7" ht="19.5" thickBot="1">
      <c r="B10" s="49">
        <v>2</v>
      </c>
      <c r="C10" s="60" t="s">
        <v>40</v>
      </c>
      <c r="D10" s="96" t="s">
        <v>10</v>
      </c>
      <c r="E10" s="115"/>
      <c r="F10" s="113"/>
      <c r="G10" s="266"/>
    </row>
    <row r="11" spans="2:7" ht="15">
      <c r="B11" s="50"/>
      <c r="C11" s="97" t="s">
        <v>16</v>
      </c>
      <c r="D11" s="51">
        <v>2080.07</v>
      </c>
      <c r="E11" s="115"/>
      <c r="F11" s="113"/>
      <c r="G11" s="266"/>
    </row>
    <row r="12" spans="2:7" ht="15.75" thickBot="1">
      <c r="B12" s="33"/>
      <c r="C12" s="57" t="s">
        <v>11</v>
      </c>
      <c r="D12" s="40">
        <v>206785.09</v>
      </c>
      <c r="E12" s="115"/>
      <c r="F12" s="114"/>
      <c r="G12" s="267"/>
    </row>
    <row r="13" spans="2:7" ht="30.75" customHeight="1" thickBot="1">
      <c r="B13" s="170" t="s">
        <v>2</v>
      </c>
      <c r="C13" s="268"/>
      <c r="D13" s="45">
        <f>D11+D12</f>
        <v>208865.16</v>
      </c>
      <c r="E13" s="116"/>
      <c r="F13" s="112"/>
      <c r="G13" s="269" t="s">
        <v>20</v>
      </c>
    </row>
    <row r="14" spans="2:7" ht="33" customHeight="1">
      <c r="B14" s="50">
        <v>3</v>
      </c>
      <c r="C14" s="32" t="s">
        <v>40</v>
      </c>
      <c r="D14" s="35" t="s">
        <v>9</v>
      </c>
      <c r="E14" s="116"/>
      <c r="F14" s="112"/>
      <c r="G14" s="270"/>
    </row>
    <row r="15" spans="2:7" ht="39.75" customHeight="1">
      <c r="B15" s="33"/>
      <c r="C15" s="55" t="s">
        <v>8</v>
      </c>
      <c r="D15" s="51">
        <v>1200</v>
      </c>
      <c r="E15" s="116"/>
      <c r="F15" s="112"/>
      <c r="G15" s="174">
        <f>D9+D18-F18</f>
        <v>-150355.94</v>
      </c>
    </row>
    <row r="16" spans="2:7" ht="12.75">
      <c r="B16" s="177"/>
      <c r="C16" s="274" t="s">
        <v>10</v>
      </c>
      <c r="D16" s="276">
        <v>50044.07</v>
      </c>
      <c r="E16" s="258"/>
      <c r="F16" s="260"/>
      <c r="G16" s="271"/>
    </row>
    <row r="17" spans="2:7" ht="13.5" thickBot="1">
      <c r="B17" s="273"/>
      <c r="C17" s="275"/>
      <c r="D17" s="277"/>
      <c r="E17" s="284"/>
      <c r="F17" s="285"/>
      <c r="G17" s="271"/>
    </row>
    <row r="18" spans="2:7" ht="15.75" thickBot="1">
      <c r="B18" s="187" t="s">
        <v>2</v>
      </c>
      <c r="C18" s="262"/>
      <c r="D18" s="48">
        <f>D15+D16</f>
        <v>51244.07</v>
      </c>
      <c r="E18" s="36" t="s">
        <v>2</v>
      </c>
      <c r="F18" s="80">
        <f>SUM(F9:F17)</f>
        <v>0</v>
      </c>
      <c r="G18" s="272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  <row r="21" spans="2:7" ht="18.75">
      <c r="B21" s="5"/>
      <c r="C21" s="2"/>
      <c r="D21" s="19"/>
      <c r="E21" s="12"/>
      <c r="F21" s="14"/>
      <c r="G21" s="26"/>
    </row>
  </sheetData>
  <sheetProtection/>
  <mergeCells count="17">
    <mergeCell ref="G9:G12"/>
    <mergeCell ref="B13:C13"/>
    <mergeCell ref="G13:G14"/>
    <mergeCell ref="G15:G18"/>
    <mergeCell ref="B16:B17"/>
    <mergeCell ref="C16:C17"/>
    <mergeCell ref="D16:D17"/>
    <mergeCell ref="E16:E17"/>
    <mergeCell ref="F16:F17"/>
    <mergeCell ref="B18:C18"/>
    <mergeCell ref="B4:G5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G20"/>
  <sheetViews>
    <sheetView zoomScalePageLayoutView="0" workbookViewId="0" topLeftCell="A1">
      <selection activeCell="B3" sqref="B3:G4"/>
    </sheetView>
  </sheetViews>
  <sheetFormatPr defaultColWidth="9.140625" defaultRowHeight="12.75"/>
  <cols>
    <col min="2" max="2" width="5.7109375" style="0" customWidth="1"/>
    <col min="3" max="3" width="23.57421875" style="0" customWidth="1"/>
    <col min="4" max="4" width="16.00390625" style="0" customWidth="1"/>
    <col min="5" max="5" width="33.00390625" style="0" customWidth="1"/>
    <col min="6" max="6" width="13.00390625" style="0" customWidth="1"/>
    <col min="7" max="7" width="17.42187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303"/>
      <c r="C4" s="303"/>
      <c r="D4" s="303"/>
      <c r="E4" s="303"/>
      <c r="F4" s="303"/>
      <c r="G4" s="303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34.5" customHeight="1" thickBot="1">
      <c r="B8" s="49">
        <v>1</v>
      </c>
      <c r="C8" s="79" t="s">
        <v>86</v>
      </c>
      <c r="D8" s="46">
        <v>50264.28</v>
      </c>
      <c r="E8" s="110"/>
      <c r="F8" s="111"/>
      <c r="G8" s="167">
        <f>D12-D15</f>
        <v>1728.8999999999996</v>
      </c>
    </row>
    <row r="9" spans="2:7" ht="19.5" thickBot="1">
      <c r="B9" s="49">
        <v>2</v>
      </c>
      <c r="C9" s="60" t="s">
        <v>41</v>
      </c>
      <c r="D9" s="96" t="s">
        <v>10</v>
      </c>
      <c r="E9" s="115"/>
      <c r="F9" s="113"/>
      <c r="G9" s="266"/>
    </row>
    <row r="10" spans="2:7" ht="15">
      <c r="B10" s="50"/>
      <c r="C10" s="97" t="s">
        <v>16</v>
      </c>
      <c r="D10" s="51">
        <v>2044.8</v>
      </c>
      <c r="E10" s="115"/>
      <c r="F10" s="113"/>
      <c r="G10" s="266"/>
    </row>
    <row r="11" spans="2:7" ht="15.75" thickBot="1">
      <c r="B11" s="33"/>
      <c r="C11" s="57" t="s">
        <v>11</v>
      </c>
      <c r="D11" s="40">
        <v>10373.4</v>
      </c>
      <c r="E11" s="116"/>
      <c r="F11" s="114"/>
      <c r="G11" s="267"/>
    </row>
    <row r="12" spans="2:7" ht="31.5" customHeight="1" thickBot="1">
      <c r="B12" s="170" t="s">
        <v>2</v>
      </c>
      <c r="C12" s="268"/>
      <c r="D12" s="45">
        <f>D10+D11</f>
        <v>12418.199999999999</v>
      </c>
      <c r="E12" s="116"/>
      <c r="F12" s="112"/>
      <c r="G12" s="269" t="s">
        <v>20</v>
      </c>
    </row>
    <row r="13" spans="2:7" ht="36" customHeight="1">
      <c r="B13" s="50">
        <v>3</v>
      </c>
      <c r="C13" s="32" t="s">
        <v>41</v>
      </c>
      <c r="D13" s="35" t="s">
        <v>9</v>
      </c>
      <c r="E13" s="116"/>
      <c r="F13" s="112"/>
      <c r="G13" s="270"/>
    </row>
    <row r="14" spans="2:7" ht="40.5" customHeight="1">
      <c r="B14" s="33"/>
      <c r="C14" s="55" t="s">
        <v>8</v>
      </c>
      <c r="D14" s="51">
        <v>1200</v>
      </c>
      <c r="E14" s="116"/>
      <c r="F14" s="112"/>
      <c r="G14" s="174">
        <f>D8+D17-F17</f>
        <v>62153.58</v>
      </c>
    </row>
    <row r="15" spans="2:7" ht="12.75">
      <c r="B15" s="177"/>
      <c r="C15" s="274" t="s">
        <v>10</v>
      </c>
      <c r="D15" s="276">
        <v>10689.3</v>
      </c>
      <c r="E15" s="258"/>
      <c r="F15" s="260"/>
      <c r="G15" s="271"/>
    </row>
    <row r="16" spans="2:7" ht="13.5" thickBot="1">
      <c r="B16" s="273"/>
      <c r="C16" s="275"/>
      <c r="D16" s="277"/>
      <c r="E16" s="284"/>
      <c r="F16" s="285"/>
      <c r="G16" s="271"/>
    </row>
    <row r="17" spans="2:7" ht="15.75" thickBot="1">
      <c r="B17" s="187" t="s">
        <v>2</v>
      </c>
      <c r="C17" s="262"/>
      <c r="D17" s="48">
        <f>D14+D15</f>
        <v>11889.3</v>
      </c>
      <c r="E17" s="36" t="s">
        <v>2</v>
      </c>
      <c r="F17" s="80">
        <f>SUM(F8:F16)</f>
        <v>0</v>
      </c>
      <c r="G17" s="272"/>
    </row>
    <row r="18" spans="2:7" ht="18.75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4:G21"/>
  <sheetViews>
    <sheetView zoomScalePageLayoutView="0" workbookViewId="0" topLeftCell="A1">
      <selection activeCell="B4" sqref="B4:G5"/>
    </sheetView>
  </sheetViews>
  <sheetFormatPr defaultColWidth="9.140625" defaultRowHeight="12.75"/>
  <cols>
    <col min="2" max="2" width="5.57421875" style="0" customWidth="1"/>
    <col min="3" max="3" width="25.8515625" style="0" customWidth="1"/>
    <col min="4" max="4" width="16.7109375" style="0" customWidth="1"/>
    <col min="5" max="5" width="33.421875" style="0" customWidth="1"/>
    <col min="6" max="6" width="12.57421875" style="0" customWidth="1"/>
    <col min="7" max="7" width="16.28125" style="0" customWidth="1"/>
  </cols>
  <sheetData>
    <row r="4" spans="2:7" ht="12.75" customHeight="1">
      <c r="B4" s="151" t="s">
        <v>94</v>
      </c>
      <c r="C4" s="151"/>
      <c r="D4" s="151"/>
      <c r="E4" s="151"/>
      <c r="F4" s="151"/>
      <c r="G4" s="151"/>
    </row>
    <row r="5" spans="2:7" ht="13.5" customHeight="1" thickBot="1">
      <c r="B5" s="303"/>
      <c r="C5" s="303"/>
      <c r="D5" s="303"/>
      <c r="E5" s="303"/>
      <c r="F5" s="303"/>
      <c r="G5" s="303"/>
    </row>
    <row r="6" spans="2:7" ht="12.75">
      <c r="B6" s="153" t="s">
        <v>1</v>
      </c>
      <c r="C6" s="156" t="s">
        <v>0</v>
      </c>
      <c r="D6" s="158" t="s">
        <v>12</v>
      </c>
      <c r="E6" s="153" t="s">
        <v>3</v>
      </c>
      <c r="F6" s="161" t="s">
        <v>4</v>
      </c>
      <c r="G6" s="164" t="s">
        <v>7</v>
      </c>
    </row>
    <row r="7" spans="2:7" ht="12.75">
      <c r="B7" s="154"/>
      <c r="C7" s="157"/>
      <c r="D7" s="263"/>
      <c r="E7" s="154"/>
      <c r="F7" s="162"/>
      <c r="G7" s="165"/>
    </row>
    <row r="8" spans="2:7" ht="13.5" thickBot="1">
      <c r="B8" s="155"/>
      <c r="C8" s="224"/>
      <c r="D8" s="264"/>
      <c r="E8" s="155"/>
      <c r="F8" s="163"/>
      <c r="G8" s="166"/>
    </row>
    <row r="9" spans="2:7" ht="30.75" thickBot="1">
      <c r="B9" s="49">
        <v>1</v>
      </c>
      <c r="C9" s="79" t="s">
        <v>86</v>
      </c>
      <c r="D9" s="46">
        <v>39755.36</v>
      </c>
      <c r="E9" s="110" t="s">
        <v>156</v>
      </c>
      <c r="F9" s="111">
        <v>1400</v>
      </c>
      <c r="G9" s="167">
        <f>D13-D16</f>
        <v>1919.7000000000007</v>
      </c>
    </row>
    <row r="10" spans="2:7" ht="32.25" thickBot="1">
      <c r="B10" s="49">
        <v>2</v>
      </c>
      <c r="C10" s="60" t="s">
        <v>42</v>
      </c>
      <c r="D10" s="96" t="s">
        <v>10</v>
      </c>
      <c r="E10" s="84" t="s">
        <v>157</v>
      </c>
      <c r="F10" s="92">
        <v>4760</v>
      </c>
      <c r="G10" s="266"/>
    </row>
    <row r="11" spans="2:7" ht="31.5">
      <c r="B11" s="50"/>
      <c r="C11" s="97" t="s">
        <v>16</v>
      </c>
      <c r="D11" s="51">
        <v>2776.8</v>
      </c>
      <c r="E11" s="84" t="s">
        <v>144</v>
      </c>
      <c r="F11" s="92">
        <v>4028.58</v>
      </c>
      <c r="G11" s="266"/>
    </row>
    <row r="12" spans="2:7" ht="16.5" thickBot="1">
      <c r="B12" s="33"/>
      <c r="C12" s="57" t="s">
        <v>11</v>
      </c>
      <c r="D12" s="40">
        <v>10618.2</v>
      </c>
      <c r="E12" s="65"/>
      <c r="F12" s="93"/>
      <c r="G12" s="267"/>
    </row>
    <row r="13" spans="2:7" ht="33.75" customHeight="1" thickBot="1">
      <c r="B13" s="170" t="s">
        <v>2</v>
      </c>
      <c r="C13" s="268"/>
      <c r="D13" s="45">
        <f>D11+D12</f>
        <v>13395</v>
      </c>
      <c r="E13" s="65"/>
      <c r="F13" s="94"/>
      <c r="G13" s="269" t="s">
        <v>20</v>
      </c>
    </row>
    <row r="14" spans="2:7" ht="33" customHeight="1">
      <c r="B14" s="50">
        <v>3</v>
      </c>
      <c r="C14" s="32" t="s">
        <v>42</v>
      </c>
      <c r="D14" s="35" t="s">
        <v>9</v>
      </c>
      <c r="E14" s="65"/>
      <c r="F14" s="94"/>
      <c r="G14" s="270"/>
    </row>
    <row r="15" spans="2:7" ht="25.5">
      <c r="B15" s="33"/>
      <c r="C15" s="55" t="s">
        <v>8</v>
      </c>
      <c r="D15" s="51"/>
      <c r="E15" s="65"/>
      <c r="F15" s="94"/>
      <c r="G15" s="174">
        <f>D9+D18-F18</f>
        <v>41042.08</v>
      </c>
    </row>
    <row r="16" spans="2:7" ht="12.75">
      <c r="B16" s="177"/>
      <c r="C16" s="274" t="s">
        <v>10</v>
      </c>
      <c r="D16" s="276">
        <v>11475.3</v>
      </c>
      <c r="E16" s="278"/>
      <c r="F16" s="307"/>
      <c r="G16" s="271"/>
    </row>
    <row r="17" spans="2:7" ht="13.5" thickBot="1">
      <c r="B17" s="273"/>
      <c r="C17" s="275"/>
      <c r="D17" s="277"/>
      <c r="E17" s="279"/>
      <c r="F17" s="308"/>
      <c r="G17" s="271"/>
    </row>
    <row r="18" spans="2:7" ht="15.75" thickBot="1">
      <c r="B18" s="187" t="s">
        <v>2</v>
      </c>
      <c r="C18" s="262"/>
      <c r="D18" s="48">
        <f>D15+D16</f>
        <v>11475.3</v>
      </c>
      <c r="E18" s="36" t="s">
        <v>2</v>
      </c>
      <c r="F18" s="80">
        <f>SUM(F9:F17)</f>
        <v>10188.58</v>
      </c>
      <c r="G18" s="272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  <row r="21" spans="2:7" ht="18.75">
      <c r="B21" s="5"/>
      <c r="C21" s="2"/>
      <c r="D21" s="19"/>
      <c r="E21" s="12"/>
      <c r="F21" s="14"/>
      <c r="G21" s="26"/>
    </row>
  </sheetData>
  <sheetProtection/>
  <mergeCells count="17">
    <mergeCell ref="G9:G12"/>
    <mergeCell ref="B13:C13"/>
    <mergeCell ref="G13:G14"/>
    <mergeCell ref="G15:G18"/>
    <mergeCell ref="B16:B17"/>
    <mergeCell ref="C16:C17"/>
    <mergeCell ref="D16:D17"/>
    <mergeCell ref="E16:E17"/>
    <mergeCell ref="F16:F17"/>
    <mergeCell ref="B18:C18"/>
    <mergeCell ref="B4:G5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S38"/>
  <sheetViews>
    <sheetView zoomScalePageLayoutView="0" workbookViewId="0" topLeftCell="A1">
      <selection activeCell="J5" sqref="J5:S5"/>
    </sheetView>
  </sheetViews>
  <sheetFormatPr defaultColWidth="9.140625" defaultRowHeight="12.75"/>
  <cols>
    <col min="2" max="2" width="5.7109375" style="0" customWidth="1"/>
    <col min="3" max="3" width="30.140625" style="0" customWidth="1"/>
    <col min="4" max="4" width="15.57421875" style="0" customWidth="1"/>
    <col min="5" max="5" width="33.00390625" style="0" customWidth="1"/>
    <col min="6" max="6" width="13.28125" style="0" customWidth="1"/>
    <col min="7" max="7" width="16.57421875" style="0" customWidth="1"/>
  </cols>
  <sheetData>
    <row r="3" spans="3:19" ht="93" customHeight="1">
      <c r="C3" s="7"/>
      <c r="J3" s="216" t="s">
        <v>357</v>
      </c>
      <c r="K3" s="216"/>
      <c r="L3" s="216"/>
      <c r="M3" s="216"/>
      <c r="N3" s="216"/>
      <c r="O3" s="216"/>
      <c r="P3" s="216"/>
      <c r="Q3" s="216"/>
      <c r="R3" s="216"/>
      <c r="S3" s="216"/>
    </row>
    <row r="4" spans="2:19" ht="12.75" customHeight="1">
      <c r="B4" s="151" t="s">
        <v>94</v>
      </c>
      <c r="C4" s="151"/>
      <c r="D4" s="151"/>
      <c r="E4" s="151"/>
      <c r="F4" s="151"/>
      <c r="G4" s="151"/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5" spans="2:19" ht="13.5" customHeight="1" thickBot="1">
      <c r="B5" s="303"/>
      <c r="C5" s="303"/>
      <c r="D5" s="303"/>
      <c r="E5" s="303"/>
      <c r="F5" s="303"/>
      <c r="G5" s="303"/>
      <c r="J5" s="217" t="s">
        <v>366</v>
      </c>
      <c r="K5" s="217"/>
      <c r="L5" s="217"/>
      <c r="M5" s="217"/>
      <c r="N5" s="217"/>
      <c r="O5" s="217"/>
      <c r="P5" s="217"/>
      <c r="Q5" s="217"/>
      <c r="R5" s="217"/>
      <c r="S5" s="217"/>
    </row>
    <row r="6" spans="2:19" ht="12.75" customHeight="1">
      <c r="B6" s="153" t="s">
        <v>1</v>
      </c>
      <c r="C6" s="156" t="s">
        <v>0</v>
      </c>
      <c r="D6" s="158" t="s">
        <v>12</v>
      </c>
      <c r="E6" s="153" t="s">
        <v>3</v>
      </c>
      <c r="F6" s="161" t="s">
        <v>4</v>
      </c>
      <c r="G6" s="164" t="s">
        <v>7</v>
      </c>
      <c r="J6" s="218" t="s">
        <v>358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19" ht="12.75">
      <c r="B7" s="154"/>
      <c r="C7" s="157"/>
      <c r="D7" s="263"/>
      <c r="E7" s="154"/>
      <c r="F7" s="162"/>
      <c r="G7" s="165"/>
      <c r="J7" s="218" t="s">
        <v>359</v>
      </c>
      <c r="K7" s="218"/>
      <c r="L7" s="218"/>
      <c r="M7" s="218"/>
      <c r="N7" s="218"/>
      <c r="O7" s="218"/>
      <c r="P7" s="218"/>
      <c r="Q7" s="218"/>
      <c r="R7" s="218"/>
      <c r="S7" s="218"/>
    </row>
    <row r="8" spans="2:7" ht="15.75" customHeight="1" thickBot="1">
      <c r="B8" s="155"/>
      <c r="C8" s="224"/>
      <c r="D8" s="264"/>
      <c r="E8" s="155"/>
      <c r="F8" s="163"/>
      <c r="G8" s="166"/>
    </row>
    <row r="9" spans="2:7" ht="40.5" customHeight="1" thickBot="1">
      <c r="B9" s="49">
        <v>1</v>
      </c>
      <c r="C9" s="79" t="s">
        <v>86</v>
      </c>
      <c r="D9" s="46">
        <v>230480.16</v>
      </c>
      <c r="E9" s="115" t="s">
        <v>119</v>
      </c>
      <c r="F9" s="113">
        <v>10000</v>
      </c>
      <c r="G9" s="167">
        <f>D13-D16</f>
        <v>12128.45</v>
      </c>
    </row>
    <row r="10" spans="2:19" ht="26.25" thickBot="1">
      <c r="B10" s="49">
        <v>2</v>
      </c>
      <c r="C10" s="60" t="s">
        <v>43</v>
      </c>
      <c r="D10" s="96" t="s">
        <v>10</v>
      </c>
      <c r="E10" s="116" t="s">
        <v>158</v>
      </c>
      <c r="F10" s="114">
        <v>5300</v>
      </c>
      <c r="G10" s="266"/>
      <c r="J10" s="219" t="s">
        <v>206</v>
      </c>
      <c r="K10" s="220"/>
      <c r="L10" s="220"/>
      <c r="M10" s="220"/>
      <c r="N10" s="220"/>
      <c r="O10" s="220"/>
      <c r="P10" s="220"/>
      <c r="Q10" s="221"/>
      <c r="R10" s="256">
        <v>195740.01</v>
      </c>
      <c r="S10" s="223"/>
    </row>
    <row r="11" spans="2:7" ht="25.5">
      <c r="B11" s="50"/>
      <c r="C11" s="97" t="s">
        <v>16</v>
      </c>
      <c r="D11" s="51">
        <v>17473.9</v>
      </c>
      <c r="E11" s="110" t="s">
        <v>159</v>
      </c>
      <c r="F11" s="111">
        <v>43338.53</v>
      </c>
      <c r="G11" s="266"/>
    </row>
    <row r="12" spans="2:19" ht="38.25" customHeight="1" thickBot="1">
      <c r="B12" s="33"/>
      <c r="C12" s="57" t="s">
        <v>11</v>
      </c>
      <c r="D12" s="40">
        <v>12552.93</v>
      </c>
      <c r="E12" s="116"/>
      <c r="F12" s="114"/>
      <c r="G12" s="267"/>
      <c r="J12" s="203" t="s">
        <v>207</v>
      </c>
      <c r="K12" s="203"/>
      <c r="L12" s="203"/>
      <c r="M12" s="203"/>
      <c r="N12" s="203"/>
      <c r="O12" s="203"/>
      <c r="P12" s="203"/>
      <c r="Q12" s="203"/>
      <c r="R12" s="204">
        <v>12128.45</v>
      </c>
      <c r="S12" s="228"/>
    </row>
    <row r="13" spans="2:19" ht="30.75" customHeight="1" thickBot="1">
      <c r="B13" s="170" t="s">
        <v>2</v>
      </c>
      <c r="C13" s="268"/>
      <c r="D13" s="45">
        <f>D11+D12</f>
        <v>30026.83</v>
      </c>
      <c r="E13" s="116"/>
      <c r="F13" s="112"/>
      <c r="G13" s="269" t="s">
        <v>20</v>
      </c>
      <c r="J13" s="203" t="s">
        <v>208</v>
      </c>
      <c r="K13" s="203"/>
      <c r="L13" s="203"/>
      <c r="M13" s="203"/>
      <c r="N13" s="203"/>
      <c r="O13" s="203"/>
      <c r="P13" s="203"/>
      <c r="Q13" s="203"/>
      <c r="R13" s="204">
        <v>1853.3</v>
      </c>
      <c r="S13" s="228"/>
    </row>
    <row r="14" spans="2:19" ht="30.75" customHeight="1">
      <c r="B14" s="50">
        <v>3</v>
      </c>
      <c r="C14" s="32" t="s">
        <v>43</v>
      </c>
      <c r="D14" s="35" t="s">
        <v>9</v>
      </c>
      <c r="E14" s="116"/>
      <c r="F14" s="112"/>
      <c r="G14" s="270"/>
      <c r="R14" s="146"/>
      <c r="S14" s="146"/>
    </row>
    <row r="15" spans="2:19" ht="39" customHeight="1">
      <c r="B15" s="33"/>
      <c r="C15" s="55" t="s">
        <v>8</v>
      </c>
      <c r="D15" s="51">
        <v>6000</v>
      </c>
      <c r="E15" s="116"/>
      <c r="F15" s="112"/>
      <c r="G15" s="291">
        <f>D9+D18-F18</f>
        <v>195740.01</v>
      </c>
      <c r="J15" s="200" t="s">
        <v>209</v>
      </c>
      <c r="K15" s="200"/>
      <c r="L15" s="200"/>
      <c r="M15" s="200"/>
      <c r="N15" s="200"/>
      <c r="O15" s="200"/>
      <c r="P15" s="200"/>
      <c r="Q15" s="200"/>
      <c r="R15" s="229">
        <v>16473.9</v>
      </c>
      <c r="S15" s="229"/>
    </row>
    <row r="16" spans="2:19" ht="12.75" customHeight="1">
      <c r="B16" s="177"/>
      <c r="C16" s="274" t="s">
        <v>10</v>
      </c>
      <c r="D16" s="309">
        <v>17898.38</v>
      </c>
      <c r="E16" s="310"/>
      <c r="F16" s="312"/>
      <c r="G16" s="292"/>
      <c r="J16" s="200" t="s">
        <v>210</v>
      </c>
      <c r="K16" s="200"/>
      <c r="L16" s="200"/>
      <c r="M16" s="200"/>
      <c r="N16" s="200"/>
      <c r="O16" s="200"/>
      <c r="P16" s="200"/>
      <c r="Q16" s="200"/>
      <c r="R16" s="229">
        <v>0</v>
      </c>
      <c r="S16" s="229"/>
    </row>
    <row r="17" spans="2:19" ht="13.5" customHeight="1" thickBot="1">
      <c r="B17" s="273"/>
      <c r="C17" s="275"/>
      <c r="D17" s="277"/>
      <c r="E17" s="311"/>
      <c r="F17" s="313"/>
      <c r="G17" s="292"/>
      <c r="J17" s="150"/>
      <c r="K17" s="150"/>
      <c r="L17" s="150"/>
      <c r="M17" s="150"/>
      <c r="N17" s="150"/>
      <c r="O17" s="150"/>
      <c r="P17" s="150"/>
      <c r="Q17" s="150"/>
      <c r="R17" s="146"/>
      <c r="S17" s="146"/>
    </row>
    <row r="18" spans="2:19" ht="15.75" customHeight="1" thickBot="1">
      <c r="B18" s="187" t="s">
        <v>2</v>
      </c>
      <c r="C18" s="262"/>
      <c r="D18" s="48">
        <f>D15+D16</f>
        <v>23898.38</v>
      </c>
      <c r="E18" s="36" t="s">
        <v>2</v>
      </c>
      <c r="F18" s="80">
        <f>SUM(F9:F17)</f>
        <v>58638.53</v>
      </c>
      <c r="G18" s="293"/>
      <c r="J18" s="200" t="s">
        <v>211</v>
      </c>
      <c r="K18" s="200"/>
      <c r="L18" s="200"/>
      <c r="M18" s="200"/>
      <c r="N18" s="200"/>
      <c r="O18" s="200"/>
      <c r="P18" s="200"/>
      <c r="Q18" s="200"/>
      <c r="R18" s="202">
        <v>25834.68</v>
      </c>
      <c r="S18" s="202"/>
    </row>
    <row r="19" spans="2:19" ht="18.75">
      <c r="B19" s="5"/>
      <c r="C19" s="6"/>
      <c r="D19" s="19"/>
      <c r="E19" s="12"/>
      <c r="F19" s="14"/>
      <c r="G19" s="26"/>
      <c r="J19" s="200" t="s">
        <v>212</v>
      </c>
      <c r="K19" s="200"/>
      <c r="L19" s="200"/>
      <c r="M19" s="200"/>
      <c r="N19" s="200"/>
      <c r="O19" s="200"/>
      <c r="P19" s="200"/>
      <c r="Q19" s="200"/>
      <c r="R19" s="202">
        <v>1853.3</v>
      </c>
      <c r="S19" s="202"/>
    </row>
    <row r="20" spans="2:19" ht="18.75">
      <c r="B20" s="5"/>
      <c r="C20" s="2"/>
      <c r="D20" s="19"/>
      <c r="E20" s="12"/>
      <c r="F20" s="14"/>
      <c r="G20" s="26"/>
      <c r="R20" s="146"/>
      <c r="S20" s="146"/>
    </row>
    <row r="21" spans="2:19" ht="18.75">
      <c r="B21" s="5"/>
      <c r="C21" s="2"/>
      <c r="D21" s="19"/>
      <c r="E21" s="12"/>
      <c r="F21" s="14"/>
      <c r="G21" s="26"/>
      <c r="J21" s="200" t="s">
        <v>213</v>
      </c>
      <c r="K21" s="200"/>
      <c r="L21" s="200"/>
      <c r="M21" s="200"/>
      <c r="N21" s="200"/>
      <c r="O21" s="200"/>
      <c r="P21" s="200"/>
      <c r="Q21" s="200"/>
      <c r="R21" s="202">
        <v>9800</v>
      </c>
      <c r="S21" s="202"/>
    </row>
    <row r="23" spans="10:19" ht="15.75" thickBot="1">
      <c r="J23" s="241" t="s">
        <v>214</v>
      </c>
      <c r="K23" s="241"/>
      <c r="L23" s="241"/>
      <c r="M23" s="241"/>
      <c r="N23" s="241"/>
      <c r="O23" s="241"/>
      <c r="P23" s="241"/>
      <c r="Q23" s="241"/>
      <c r="R23" s="241"/>
      <c r="S23" s="241"/>
    </row>
    <row r="24" spans="10:19" ht="12.75">
      <c r="J24" s="242" t="s">
        <v>360</v>
      </c>
      <c r="K24" s="243"/>
      <c r="L24" s="243"/>
      <c r="M24" s="243"/>
      <c r="N24" s="243"/>
      <c r="O24" s="243"/>
      <c r="P24" s="243"/>
      <c r="Q24" s="243"/>
      <c r="R24" s="244">
        <v>6890</v>
      </c>
      <c r="S24" s="245"/>
    </row>
    <row r="25" spans="10:19" ht="12.75">
      <c r="J25" s="230" t="s">
        <v>361</v>
      </c>
      <c r="K25" s="231"/>
      <c r="L25" s="231"/>
      <c r="M25" s="231"/>
      <c r="N25" s="231"/>
      <c r="O25" s="231"/>
      <c r="P25" s="231"/>
      <c r="Q25" s="231"/>
      <c r="R25" s="232">
        <v>36662</v>
      </c>
      <c r="S25" s="233"/>
    </row>
    <row r="26" spans="10:19" ht="12.75">
      <c r="J26" s="230" t="s">
        <v>362</v>
      </c>
      <c r="K26" s="231"/>
      <c r="L26" s="231"/>
      <c r="M26" s="231"/>
      <c r="N26" s="231"/>
      <c r="O26" s="231"/>
      <c r="P26" s="231"/>
      <c r="Q26" s="231"/>
      <c r="R26" s="232">
        <v>1560</v>
      </c>
      <c r="S26" s="233"/>
    </row>
    <row r="27" spans="10:19" ht="12.75">
      <c r="J27" s="230" t="s">
        <v>363</v>
      </c>
      <c r="K27" s="231"/>
      <c r="L27" s="231"/>
      <c r="M27" s="231"/>
      <c r="N27" s="231"/>
      <c r="O27" s="231"/>
      <c r="P27" s="231"/>
      <c r="Q27" s="231"/>
      <c r="R27" s="232">
        <v>8480</v>
      </c>
      <c r="S27" s="233"/>
    </row>
    <row r="28" spans="10:19" ht="12.75">
      <c r="J28" s="230" t="s">
        <v>364</v>
      </c>
      <c r="K28" s="231"/>
      <c r="L28" s="231"/>
      <c r="M28" s="231"/>
      <c r="N28" s="231"/>
      <c r="O28" s="231"/>
      <c r="P28" s="231"/>
      <c r="Q28" s="231"/>
      <c r="R28" s="234">
        <v>970</v>
      </c>
      <c r="S28" s="235"/>
    </row>
    <row r="29" spans="10:19" ht="12.75">
      <c r="J29" s="230" t="s">
        <v>365</v>
      </c>
      <c r="K29" s="231"/>
      <c r="L29" s="231"/>
      <c r="M29" s="231"/>
      <c r="N29" s="231"/>
      <c r="O29" s="231"/>
      <c r="P29" s="231"/>
      <c r="Q29" s="231"/>
      <c r="R29" s="234">
        <v>6000</v>
      </c>
      <c r="S29" s="235"/>
    </row>
    <row r="30" spans="10:19" ht="12.75">
      <c r="J30" s="230"/>
      <c r="K30" s="231"/>
      <c r="L30" s="231"/>
      <c r="M30" s="231"/>
      <c r="N30" s="231"/>
      <c r="O30" s="231"/>
      <c r="P30" s="231"/>
      <c r="Q30" s="231"/>
      <c r="R30" s="234"/>
      <c r="S30" s="235"/>
    </row>
    <row r="31" spans="10:19" ht="12.75">
      <c r="J31" s="230"/>
      <c r="K31" s="231"/>
      <c r="L31" s="231"/>
      <c r="M31" s="231"/>
      <c r="N31" s="231"/>
      <c r="O31" s="231"/>
      <c r="P31" s="231"/>
      <c r="Q31" s="231"/>
      <c r="R31" s="234"/>
      <c r="S31" s="235"/>
    </row>
    <row r="32" spans="10:19" ht="12.75">
      <c r="J32" s="230"/>
      <c r="K32" s="231"/>
      <c r="L32" s="231"/>
      <c r="M32" s="231"/>
      <c r="N32" s="231"/>
      <c r="O32" s="231"/>
      <c r="P32" s="231"/>
      <c r="Q32" s="231"/>
      <c r="R32" s="234"/>
      <c r="S32" s="235"/>
    </row>
    <row r="33" spans="10:19" ht="12.75">
      <c r="J33" s="230"/>
      <c r="K33" s="231"/>
      <c r="L33" s="231"/>
      <c r="M33" s="231"/>
      <c r="N33" s="231"/>
      <c r="O33" s="231"/>
      <c r="P33" s="231"/>
      <c r="Q33" s="231"/>
      <c r="R33" s="234"/>
      <c r="S33" s="235"/>
    </row>
    <row r="34" spans="10:19" ht="15.75" thickBot="1">
      <c r="J34" s="236" t="s">
        <v>2</v>
      </c>
      <c r="K34" s="237"/>
      <c r="L34" s="237"/>
      <c r="M34" s="237"/>
      <c r="N34" s="237"/>
      <c r="O34" s="237"/>
      <c r="P34" s="237"/>
      <c r="Q34" s="237"/>
      <c r="R34" s="238">
        <f>SUM(R24:R33)</f>
        <v>60562</v>
      </c>
      <c r="S34" s="239"/>
    </row>
    <row r="35" spans="10:17" ht="12.75">
      <c r="J35" s="147"/>
      <c r="K35" s="147"/>
      <c r="L35" s="147"/>
      <c r="M35" s="147"/>
      <c r="N35" s="147"/>
      <c r="O35" s="147"/>
      <c r="P35" s="147"/>
      <c r="Q35" s="147"/>
    </row>
    <row r="36" spans="10:19" ht="12.75">
      <c r="J36" s="203" t="s">
        <v>217</v>
      </c>
      <c r="K36" s="203"/>
      <c r="L36" s="203"/>
      <c r="M36" s="203"/>
      <c r="N36" s="203"/>
      <c r="O36" s="203"/>
      <c r="P36" s="203"/>
      <c r="Q36" s="203"/>
      <c r="R36" s="195">
        <f>R12+R13+R15+R16-R18-R19</f>
        <v>2767.670000000001</v>
      </c>
      <c r="S36" s="246"/>
    </row>
    <row r="37" spans="10:19" ht="13.5" thickBot="1">
      <c r="J37" s="148"/>
      <c r="K37" s="148"/>
      <c r="L37" s="148"/>
      <c r="M37" s="148"/>
      <c r="N37" s="148"/>
      <c r="O37" s="148"/>
      <c r="P37" s="148"/>
      <c r="Q37" s="148"/>
      <c r="R37" s="149"/>
      <c r="S37" s="146"/>
    </row>
    <row r="38" spans="10:19" ht="19.5" thickBot="1">
      <c r="J38" s="205" t="s">
        <v>218</v>
      </c>
      <c r="K38" s="206"/>
      <c r="L38" s="206"/>
      <c r="M38" s="206"/>
      <c r="N38" s="206"/>
      <c r="O38" s="206"/>
      <c r="P38" s="206"/>
      <c r="Q38" s="206"/>
      <c r="R38" s="257">
        <f>R10+R18+R19+R21-R34</f>
        <v>172665.99</v>
      </c>
      <c r="S38" s="197"/>
    </row>
  </sheetData>
  <sheetProtection/>
  <mergeCells count="64">
    <mergeCell ref="J36:Q36"/>
    <mergeCell ref="R36:S36"/>
    <mergeCell ref="J38:Q38"/>
    <mergeCell ref="R38:S38"/>
    <mergeCell ref="J32:Q32"/>
    <mergeCell ref="R32:S32"/>
    <mergeCell ref="J33:Q33"/>
    <mergeCell ref="R33:S33"/>
    <mergeCell ref="J34:Q34"/>
    <mergeCell ref="R34:S34"/>
    <mergeCell ref="J29:Q29"/>
    <mergeCell ref="R29:S29"/>
    <mergeCell ref="J30:Q30"/>
    <mergeCell ref="R30:S30"/>
    <mergeCell ref="J31:Q31"/>
    <mergeCell ref="R31:S31"/>
    <mergeCell ref="J26:Q26"/>
    <mergeCell ref="R26:S26"/>
    <mergeCell ref="J27:Q27"/>
    <mergeCell ref="R27:S27"/>
    <mergeCell ref="J28:Q28"/>
    <mergeCell ref="R28:S28"/>
    <mergeCell ref="J21:Q21"/>
    <mergeCell ref="R21:S21"/>
    <mergeCell ref="J23:S23"/>
    <mergeCell ref="J24:Q24"/>
    <mergeCell ref="R24:S24"/>
    <mergeCell ref="J25:Q25"/>
    <mergeCell ref="R25:S25"/>
    <mergeCell ref="J16:Q16"/>
    <mergeCell ref="R16:S16"/>
    <mergeCell ref="J18:Q18"/>
    <mergeCell ref="R18:S18"/>
    <mergeCell ref="J19:Q19"/>
    <mergeCell ref="R19:S19"/>
    <mergeCell ref="J12:Q12"/>
    <mergeCell ref="R12:S12"/>
    <mergeCell ref="J13:Q13"/>
    <mergeCell ref="R13:S13"/>
    <mergeCell ref="J15:Q15"/>
    <mergeCell ref="R15:S15"/>
    <mergeCell ref="J3:S3"/>
    <mergeCell ref="J5:S5"/>
    <mergeCell ref="J6:S6"/>
    <mergeCell ref="J7:S7"/>
    <mergeCell ref="J10:Q10"/>
    <mergeCell ref="R10:S10"/>
    <mergeCell ref="G9:G12"/>
    <mergeCell ref="B13:C13"/>
    <mergeCell ref="G13:G14"/>
    <mergeCell ref="G15:G18"/>
    <mergeCell ref="B16:B17"/>
    <mergeCell ref="C16:C17"/>
    <mergeCell ref="D16:D17"/>
    <mergeCell ref="E16:E17"/>
    <mergeCell ref="F16:F17"/>
    <mergeCell ref="B18:C18"/>
    <mergeCell ref="B4:G5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fitToHeight="0" fitToWidth="1" orientation="landscape" paperSize="9" scale="5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B3:G26"/>
  <sheetViews>
    <sheetView zoomScalePageLayoutView="0" workbookViewId="0" topLeftCell="A1">
      <selection activeCell="B3" sqref="B3:G4"/>
    </sheetView>
  </sheetViews>
  <sheetFormatPr defaultColWidth="9.140625" defaultRowHeight="12.75"/>
  <cols>
    <col min="1" max="1" width="5.8515625" style="0" customWidth="1"/>
    <col min="2" max="2" width="6.140625" style="0" customWidth="1"/>
    <col min="3" max="3" width="23.8515625" style="0" customWidth="1"/>
    <col min="4" max="4" width="17.421875" style="0" customWidth="1"/>
    <col min="5" max="5" width="34.140625" style="0" customWidth="1"/>
    <col min="6" max="6" width="16.00390625" style="0" customWidth="1"/>
    <col min="7" max="7" width="15.710937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303"/>
      <c r="C4" s="303"/>
      <c r="D4" s="303"/>
      <c r="E4" s="303"/>
      <c r="F4" s="303"/>
      <c r="G4" s="303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45.75" thickBot="1">
      <c r="B8" s="49">
        <v>1</v>
      </c>
      <c r="C8" s="124" t="s">
        <v>86</v>
      </c>
      <c r="D8" s="78">
        <v>10064.6</v>
      </c>
      <c r="E8" s="117"/>
      <c r="F8" s="111"/>
      <c r="G8" s="314">
        <f>D12-D15</f>
        <v>308.8000000000002</v>
      </c>
    </row>
    <row r="9" spans="2:7" ht="37.5" customHeight="1">
      <c r="B9" s="49">
        <v>2</v>
      </c>
      <c r="C9" s="32" t="s">
        <v>44</v>
      </c>
      <c r="D9" s="99" t="s">
        <v>10</v>
      </c>
      <c r="E9" s="115"/>
      <c r="F9" s="113"/>
      <c r="G9" s="315"/>
    </row>
    <row r="10" spans="2:7" ht="32.25" customHeight="1">
      <c r="B10" s="50"/>
      <c r="C10" s="97" t="s">
        <v>16</v>
      </c>
      <c r="D10" s="51">
        <v>617.6</v>
      </c>
      <c r="E10" s="110"/>
      <c r="F10" s="111"/>
      <c r="G10" s="315"/>
    </row>
    <row r="11" spans="2:7" ht="15.75" thickBot="1">
      <c r="B11" s="33"/>
      <c r="C11" s="57" t="s">
        <v>11</v>
      </c>
      <c r="D11" s="40">
        <v>1852.8</v>
      </c>
      <c r="E11" s="116"/>
      <c r="F11" s="114"/>
      <c r="G11" s="316"/>
    </row>
    <row r="12" spans="2:7" ht="31.5" customHeight="1" thickBot="1">
      <c r="B12" s="170" t="s">
        <v>2</v>
      </c>
      <c r="C12" s="268"/>
      <c r="D12" s="45">
        <f>D10+D11</f>
        <v>2470.4</v>
      </c>
      <c r="E12" s="116"/>
      <c r="F12" s="114"/>
      <c r="G12" s="317" t="s">
        <v>20</v>
      </c>
    </row>
    <row r="13" spans="2:7" ht="34.5" customHeight="1">
      <c r="B13" s="50">
        <v>3</v>
      </c>
      <c r="C13" s="32" t="s">
        <v>44</v>
      </c>
      <c r="D13" s="35" t="s">
        <v>9</v>
      </c>
      <c r="E13" s="116"/>
      <c r="F13" s="114"/>
      <c r="G13" s="318"/>
    </row>
    <row r="14" spans="2:7" ht="45.75" customHeight="1">
      <c r="B14" s="33"/>
      <c r="C14" s="55" t="s">
        <v>8</v>
      </c>
      <c r="D14" s="51">
        <v>10830</v>
      </c>
      <c r="E14" s="116"/>
      <c r="F14" s="114"/>
      <c r="G14" s="319">
        <f>D8+D17-F17</f>
        <v>23056.2</v>
      </c>
    </row>
    <row r="15" spans="2:7" ht="12.75">
      <c r="B15" s="177"/>
      <c r="C15" s="274" t="s">
        <v>10</v>
      </c>
      <c r="D15" s="309">
        <v>2161.6</v>
      </c>
      <c r="E15" s="258"/>
      <c r="F15" s="320"/>
      <c r="G15" s="315"/>
    </row>
    <row r="16" spans="2:7" ht="13.5" thickBot="1">
      <c r="B16" s="273"/>
      <c r="C16" s="275"/>
      <c r="D16" s="277"/>
      <c r="E16" s="284"/>
      <c r="F16" s="321"/>
      <c r="G16" s="315"/>
    </row>
    <row r="17" spans="2:7" ht="15.75" thickBot="1">
      <c r="B17" s="187" t="s">
        <v>2</v>
      </c>
      <c r="C17" s="262"/>
      <c r="D17" s="48">
        <f>D14+D15</f>
        <v>12991.6</v>
      </c>
      <c r="E17" s="36" t="s">
        <v>2</v>
      </c>
      <c r="F17" s="125">
        <f>SUM(F8:F15)</f>
        <v>0</v>
      </c>
      <c r="G17" s="316"/>
    </row>
    <row r="19" spans="2:7" ht="22.5">
      <c r="B19" s="9"/>
      <c r="C19" s="10"/>
      <c r="D19" s="73"/>
      <c r="E19" s="74"/>
      <c r="F19" s="75"/>
      <c r="G19" s="77"/>
    </row>
    <row r="20" spans="2:6" ht="18.75">
      <c r="B20" s="5"/>
      <c r="C20" s="2"/>
      <c r="D20" s="19"/>
      <c r="E20" s="70"/>
      <c r="F20" s="70"/>
    </row>
    <row r="21" spans="2:6" ht="18.75">
      <c r="B21" s="5"/>
      <c r="C21" s="2"/>
      <c r="D21" s="19"/>
      <c r="E21" s="70"/>
      <c r="F21" s="70"/>
    </row>
    <row r="22" spans="5:6" ht="15.75">
      <c r="E22" s="70"/>
      <c r="F22" s="70"/>
    </row>
    <row r="25" spans="3:4" ht="18.75">
      <c r="C25" s="70"/>
      <c r="D25" s="19"/>
    </row>
    <row r="26" spans="3:4" ht="15.75">
      <c r="C26" s="70"/>
      <c r="D26" s="70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3:G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5.421875" style="0" customWidth="1"/>
    <col min="3" max="3" width="26.57421875" style="0" customWidth="1"/>
    <col min="4" max="4" width="17.57421875" style="0" customWidth="1"/>
    <col min="5" max="5" width="35.7109375" style="0" customWidth="1"/>
    <col min="6" max="6" width="13.28125" style="0" customWidth="1"/>
    <col min="7" max="7" width="15.710937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303"/>
      <c r="C4" s="303"/>
      <c r="D4" s="303"/>
      <c r="E4" s="303"/>
      <c r="F4" s="303"/>
      <c r="G4" s="303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38.25" customHeight="1" thickBot="1">
      <c r="B8" s="49">
        <v>1</v>
      </c>
      <c r="C8" s="62" t="s">
        <v>85</v>
      </c>
      <c r="D8" s="46">
        <v>33578.16</v>
      </c>
      <c r="E8" s="117" t="s">
        <v>160</v>
      </c>
      <c r="F8" s="119">
        <v>470</v>
      </c>
      <c r="G8" s="167">
        <f>D12-D15</f>
        <v>25766.409999999996</v>
      </c>
    </row>
    <row r="9" spans="2:7" ht="30.75" customHeight="1">
      <c r="B9" s="49">
        <v>2</v>
      </c>
      <c r="C9" s="32" t="s">
        <v>45</v>
      </c>
      <c r="D9" s="98" t="s">
        <v>10</v>
      </c>
      <c r="E9" s="115" t="s">
        <v>161</v>
      </c>
      <c r="F9" s="113">
        <v>850</v>
      </c>
      <c r="G9" s="266"/>
    </row>
    <row r="10" spans="2:7" ht="38.25" customHeight="1">
      <c r="B10" s="50"/>
      <c r="C10" s="97" t="s">
        <v>16</v>
      </c>
      <c r="D10" s="51">
        <v>23160</v>
      </c>
      <c r="E10" s="110"/>
      <c r="F10" s="111"/>
      <c r="G10" s="266"/>
    </row>
    <row r="11" spans="2:7" ht="30" customHeight="1" thickBot="1">
      <c r="B11" s="33"/>
      <c r="C11" s="57" t="s">
        <v>11</v>
      </c>
      <c r="D11" s="40">
        <v>11154.6</v>
      </c>
      <c r="E11" s="116"/>
      <c r="F11" s="114"/>
      <c r="G11" s="267"/>
    </row>
    <row r="12" spans="2:7" ht="36" customHeight="1" thickBot="1">
      <c r="B12" s="170" t="s">
        <v>83</v>
      </c>
      <c r="C12" s="268"/>
      <c r="D12" s="45">
        <f>D10+D11</f>
        <v>34314.6</v>
      </c>
      <c r="E12" s="116"/>
      <c r="F12" s="112"/>
      <c r="G12" s="269" t="s">
        <v>20</v>
      </c>
    </row>
    <row r="13" spans="2:7" ht="32.25" customHeight="1">
      <c r="B13" s="50">
        <v>3</v>
      </c>
      <c r="C13" s="32" t="s">
        <v>45</v>
      </c>
      <c r="D13" s="35" t="s">
        <v>9</v>
      </c>
      <c r="E13" s="116"/>
      <c r="F13" s="112"/>
      <c r="G13" s="270"/>
    </row>
    <row r="14" spans="2:7" ht="32.25" customHeight="1">
      <c r="B14" s="33"/>
      <c r="C14" s="55" t="s">
        <v>8</v>
      </c>
      <c r="D14" s="51">
        <v>0</v>
      </c>
      <c r="E14" s="116"/>
      <c r="F14" s="112"/>
      <c r="G14" s="174">
        <f>D8+D17-F17</f>
        <v>40806.350000000006</v>
      </c>
    </row>
    <row r="15" spans="2:7" ht="12.75">
      <c r="B15" s="177"/>
      <c r="C15" s="274" t="s">
        <v>10</v>
      </c>
      <c r="D15" s="309">
        <v>8548.19</v>
      </c>
      <c r="E15" s="258"/>
      <c r="F15" s="260"/>
      <c r="G15" s="271"/>
    </row>
    <row r="16" spans="2:7" ht="13.5" thickBot="1">
      <c r="B16" s="273"/>
      <c r="C16" s="275"/>
      <c r="D16" s="277"/>
      <c r="E16" s="284"/>
      <c r="F16" s="285"/>
      <c r="G16" s="271"/>
    </row>
    <row r="17" spans="2:7" ht="27.75" customHeight="1" thickBot="1">
      <c r="B17" s="187" t="s">
        <v>87</v>
      </c>
      <c r="C17" s="262"/>
      <c r="D17" s="48">
        <f>D14+D15</f>
        <v>8548.19</v>
      </c>
      <c r="E17" s="36" t="s">
        <v>2</v>
      </c>
      <c r="F17" s="80">
        <f>SUM(F8:F16)</f>
        <v>1320</v>
      </c>
      <c r="G17" s="272"/>
    </row>
    <row r="18" spans="2:7" ht="18.75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34"/>
  <sheetViews>
    <sheetView zoomScalePageLayoutView="0" workbookViewId="0" topLeftCell="A1">
      <selection activeCell="J4" sqref="J4:S4"/>
    </sheetView>
  </sheetViews>
  <sheetFormatPr defaultColWidth="9.140625" defaultRowHeight="12.75"/>
  <cols>
    <col min="2" max="2" width="5.28125" style="0" customWidth="1"/>
    <col min="3" max="3" width="23.421875" style="0" customWidth="1"/>
    <col min="4" max="4" width="16.421875" style="0" customWidth="1"/>
    <col min="5" max="5" width="30.57421875" style="0" customWidth="1"/>
    <col min="6" max="6" width="14.421875" style="0" customWidth="1"/>
    <col min="7" max="7" width="15.7109375" style="0" customWidth="1"/>
    <col min="11" max="11" width="10.8515625" style="0" customWidth="1"/>
  </cols>
  <sheetData>
    <row r="2" spans="2:19" ht="93" customHeight="1">
      <c r="B2" s="1"/>
      <c r="C2" s="2"/>
      <c r="D2" s="20"/>
      <c r="F2" s="17"/>
      <c r="G2" s="1"/>
      <c r="J2" s="216" t="s">
        <v>225</v>
      </c>
      <c r="K2" s="216"/>
      <c r="L2" s="216"/>
      <c r="M2" s="216"/>
      <c r="N2" s="216"/>
      <c r="O2" s="216"/>
      <c r="P2" s="216"/>
      <c r="Q2" s="216"/>
      <c r="R2" s="216"/>
      <c r="S2" s="216"/>
    </row>
    <row r="3" spans="2:19" ht="12.75" customHeight="1">
      <c r="B3" s="151" t="s">
        <v>94</v>
      </c>
      <c r="C3" s="151"/>
      <c r="D3" s="151"/>
      <c r="E3" s="151"/>
      <c r="F3" s="151"/>
      <c r="G3" s="151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3.5" customHeight="1" thickBot="1">
      <c r="B4" s="152"/>
      <c r="C4" s="152"/>
      <c r="D4" s="152"/>
      <c r="E4" s="152"/>
      <c r="F4" s="152"/>
      <c r="G4" s="152"/>
      <c r="J4" s="217" t="s">
        <v>253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  <c r="J5" s="218" t="s">
        <v>219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19" ht="12.75">
      <c r="B6" s="154"/>
      <c r="C6" s="157"/>
      <c r="D6" s="159"/>
      <c r="E6" s="154"/>
      <c r="F6" s="162"/>
      <c r="G6" s="165"/>
      <c r="J6" s="218" t="s">
        <v>226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7" ht="13.5" thickBot="1">
      <c r="B7" s="155"/>
      <c r="C7" s="224"/>
      <c r="D7" s="160"/>
      <c r="E7" s="155"/>
      <c r="F7" s="163"/>
      <c r="G7" s="166"/>
    </row>
    <row r="8" spans="2:7" ht="45.75" customHeight="1" thickBot="1">
      <c r="B8" s="49">
        <v>1</v>
      </c>
      <c r="C8" s="79" t="s">
        <v>86</v>
      </c>
      <c r="D8" s="46">
        <v>112314.41</v>
      </c>
      <c r="E8" s="83" t="s">
        <v>99</v>
      </c>
      <c r="F8" s="100">
        <v>1340</v>
      </c>
      <c r="G8" s="167">
        <f>D12-D15</f>
        <v>27967.23999999999</v>
      </c>
    </row>
    <row r="9" spans="2:19" ht="37.5" customHeight="1" thickBot="1">
      <c r="B9" s="49">
        <v>2</v>
      </c>
      <c r="C9" s="60" t="s">
        <v>15</v>
      </c>
      <c r="D9" s="96" t="s">
        <v>10</v>
      </c>
      <c r="E9" s="103" t="s">
        <v>100</v>
      </c>
      <c r="F9" s="102">
        <v>148137</v>
      </c>
      <c r="G9" s="168"/>
      <c r="J9" s="219" t="s">
        <v>206</v>
      </c>
      <c r="K9" s="220"/>
      <c r="L9" s="220"/>
      <c r="M9" s="220"/>
      <c r="N9" s="220"/>
      <c r="O9" s="220"/>
      <c r="P9" s="220"/>
      <c r="Q9" s="221"/>
      <c r="R9" s="222">
        <v>26979.42</v>
      </c>
      <c r="S9" s="223"/>
    </row>
    <row r="10" spans="2:7" ht="51.75" customHeight="1">
      <c r="B10" s="50"/>
      <c r="C10" s="97" t="s">
        <v>16</v>
      </c>
      <c r="D10" s="51">
        <v>21330.62</v>
      </c>
      <c r="E10" s="101" t="s">
        <v>101</v>
      </c>
      <c r="F10" s="102">
        <v>10340</v>
      </c>
      <c r="G10" s="168"/>
    </row>
    <row r="11" spans="2:19" ht="45" customHeight="1" thickBot="1">
      <c r="B11" s="33"/>
      <c r="C11" s="57" t="s">
        <v>11</v>
      </c>
      <c r="D11" s="40">
        <v>75745.23</v>
      </c>
      <c r="E11" s="103" t="s">
        <v>102</v>
      </c>
      <c r="F11" s="107">
        <v>1790</v>
      </c>
      <c r="G11" s="169"/>
      <c r="J11" s="203" t="s">
        <v>207</v>
      </c>
      <c r="K11" s="203"/>
      <c r="L11" s="203"/>
      <c r="M11" s="203"/>
      <c r="N11" s="203"/>
      <c r="O11" s="203"/>
      <c r="P11" s="203"/>
      <c r="Q11" s="203"/>
      <c r="R11" s="204">
        <v>27967.24</v>
      </c>
      <c r="S11" s="228"/>
    </row>
    <row r="12" spans="2:19" ht="30" customHeight="1" thickBot="1">
      <c r="B12" s="170" t="s">
        <v>83</v>
      </c>
      <c r="C12" s="171"/>
      <c r="D12" s="45">
        <f>D10+D11</f>
        <v>97075.84999999999</v>
      </c>
      <c r="E12" s="144" t="s">
        <v>103</v>
      </c>
      <c r="F12" s="108">
        <v>810</v>
      </c>
      <c r="G12" s="172" t="s">
        <v>20</v>
      </c>
      <c r="J12" s="203" t="s">
        <v>208</v>
      </c>
      <c r="K12" s="203"/>
      <c r="L12" s="203"/>
      <c r="M12" s="203"/>
      <c r="N12" s="203"/>
      <c r="O12" s="203"/>
      <c r="P12" s="203"/>
      <c r="Q12" s="203"/>
      <c r="R12" s="204">
        <v>3890.78</v>
      </c>
      <c r="S12" s="228"/>
    </row>
    <row r="13" spans="2:19" ht="34.5" customHeight="1">
      <c r="B13" s="50">
        <v>3</v>
      </c>
      <c r="C13" s="32" t="s">
        <v>15</v>
      </c>
      <c r="D13" s="35" t="s">
        <v>9</v>
      </c>
      <c r="E13" s="103"/>
      <c r="F13" s="106"/>
      <c r="G13" s="173"/>
      <c r="R13" s="146"/>
      <c r="S13" s="146"/>
    </row>
    <row r="14" spans="2:19" ht="33.75" customHeight="1">
      <c r="B14" s="33"/>
      <c r="C14" s="34" t="s">
        <v>8</v>
      </c>
      <c r="D14" s="44">
        <v>7973.4</v>
      </c>
      <c r="E14" s="103"/>
      <c r="F14" s="106"/>
      <c r="G14" s="174">
        <f>D8+D17-F17</f>
        <v>26979.419999999984</v>
      </c>
      <c r="J14" s="200" t="s">
        <v>209</v>
      </c>
      <c r="K14" s="200"/>
      <c r="L14" s="200"/>
      <c r="M14" s="200"/>
      <c r="N14" s="200"/>
      <c r="O14" s="200"/>
      <c r="P14" s="200"/>
      <c r="Q14" s="200"/>
      <c r="R14" s="229">
        <v>89124.22</v>
      </c>
      <c r="S14" s="229"/>
    </row>
    <row r="15" spans="2:19" ht="12.75">
      <c r="B15" s="177"/>
      <c r="C15" s="179" t="s">
        <v>10</v>
      </c>
      <c r="D15" s="181">
        <v>69108.61</v>
      </c>
      <c r="E15" s="247"/>
      <c r="F15" s="249"/>
      <c r="G15" s="175"/>
      <c r="J15" s="200" t="s">
        <v>210</v>
      </c>
      <c r="K15" s="200"/>
      <c r="L15" s="200"/>
      <c r="M15" s="200"/>
      <c r="N15" s="200"/>
      <c r="O15" s="200"/>
      <c r="P15" s="200"/>
      <c r="Q15" s="200"/>
      <c r="R15" s="229">
        <v>0</v>
      </c>
      <c r="S15" s="229"/>
    </row>
    <row r="16" spans="2:19" ht="20.25" customHeight="1" thickBot="1">
      <c r="B16" s="178"/>
      <c r="C16" s="180"/>
      <c r="D16" s="182"/>
      <c r="E16" s="248"/>
      <c r="F16" s="250"/>
      <c r="G16" s="175"/>
      <c r="J16" s="150"/>
      <c r="K16" s="150"/>
      <c r="L16" s="150"/>
      <c r="M16" s="150"/>
      <c r="N16" s="150"/>
      <c r="O16" s="150"/>
      <c r="P16" s="150"/>
      <c r="Q16" s="150"/>
      <c r="R16" s="146"/>
      <c r="S16" s="146"/>
    </row>
    <row r="17" spans="2:19" ht="30.75" customHeight="1" thickBot="1">
      <c r="B17" s="187" t="s">
        <v>87</v>
      </c>
      <c r="C17" s="171"/>
      <c r="D17" s="48">
        <f>D14+D15</f>
        <v>77082.01</v>
      </c>
      <c r="E17" s="36" t="s">
        <v>2</v>
      </c>
      <c r="F17" s="80">
        <f>F8+F9+F10+F11+F12+F13+F14+F15</f>
        <v>162417</v>
      </c>
      <c r="G17" s="176"/>
      <c r="J17" s="200" t="s">
        <v>211</v>
      </c>
      <c r="K17" s="200"/>
      <c r="L17" s="200"/>
      <c r="M17" s="200"/>
      <c r="N17" s="200"/>
      <c r="O17" s="200"/>
      <c r="P17" s="200"/>
      <c r="Q17" s="200"/>
      <c r="R17" s="202">
        <v>83355.25</v>
      </c>
      <c r="S17" s="202"/>
    </row>
    <row r="18" spans="2:19" ht="22.5" customHeight="1">
      <c r="B18" s="5"/>
      <c r="C18" s="6"/>
      <c r="D18" s="19"/>
      <c r="E18" s="12"/>
      <c r="F18" s="14"/>
      <c r="G18" s="26"/>
      <c r="J18" s="200" t="s">
        <v>212</v>
      </c>
      <c r="K18" s="200"/>
      <c r="L18" s="200"/>
      <c r="M18" s="200"/>
      <c r="N18" s="200"/>
      <c r="O18" s="200"/>
      <c r="P18" s="200"/>
      <c r="Q18" s="200"/>
      <c r="R18" s="202">
        <v>1871.77</v>
      </c>
      <c r="S18" s="202"/>
    </row>
    <row r="19" spans="2:19" ht="18.75">
      <c r="B19" s="5"/>
      <c r="C19" s="2"/>
      <c r="D19" s="19"/>
      <c r="E19" s="12"/>
      <c r="F19" s="14"/>
      <c r="G19" s="26"/>
      <c r="R19" s="146"/>
      <c r="S19" s="146"/>
    </row>
    <row r="20" spans="2:19" ht="18.75">
      <c r="B20" s="5"/>
      <c r="C20" s="2"/>
      <c r="D20" s="19"/>
      <c r="E20" s="12"/>
      <c r="F20" s="14"/>
      <c r="G20" s="26"/>
      <c r="J20" s="200" t="s">
        <v>213</v>
      </c>
      <c r="K20" s="200"/>
      <c r="L20" s="200"/>
      <c r="M20" s="200"/>
      <c r="N20" s="200"/>
      <c r="O20" s="200"/>
      <c r="P20" s="200"/>
      <c r="Q20" s="200"/>
      <c r="R20" s="202">
        <v>13202.3</v>
      </c>
      <c r="S20" s="202"/>
    </row>
    <row r="22" spans="10:19" ht="15.75" thickBot="1">
      <c r="J22" s="210" t="s">
        <v>214</v>
      </c>
      <c r="K22" s="210"/>
      <c r="L22" s="210"/>
      <c r="M22" s="210"/>
      <c r="N22" s="210"/>
      <c r="O22" s="210"/>
      <c r="P22" s="210"/>
      <c r="Q22" s="210"/>
      <c r="R22" s="210"/>
      <c r="S22" s="210"/>
    </row>
    <row r="23" spans="10:19" ht="12.75">
      <c r="J23" s="242" t="s">
        <v>227</v>
      </c>
      <c r="K23" s="243"/>
      <c r="L23" s="243"/>
      <c r="M23" s="243"/>
      <c r="N23" s="243"/>
      <c r="O23" s="243"/>
      <c r="P23" s="243"/>
      <c r="Q23" s="243"/>
      <c r="R23" s="244">
        <v>790</v>
      </c>
      <c r="S23" s="245"/>
    </row>
    <row r="24" spans="10:19" ht="12.75">
      <c r="J24" s="230" t="s">
        <v>228</v>
      </c>
      <c r="K24" s="231"/>
      <c r="L24" s="231"/>
      <c r="M24" s="231"/>
      <c r="N24" s="231"/>
      <c r="O24" s="231"/>
      <c r="P24" s="231"/>
      <c r="Q24" s="231"/>
      <c r="R24" s="232">
        <v>3630</v>
      </c>
      <c r="S24" s="233"/>
    </row>
    <row r="25" spans="10:19" ht="12.75">
      <c r="J25" s="230" t="s">
        <v>229</v>
      </c>
      <c r="K25" s="231"/>
      <c r="L25" s="231"/>
      <c r="M25" s="231"/>
      <c r="N25" s="231"/>
      <c r="O25" s="231"/>
      <c r="P25" s="231"/>
      <c r="Q25" s="231"/>
      <c r="R25" s="232">
        <v>2800</v>
      </c>
      <c r="S25" s="233"/>
    </row>
    <row r="26" spans="10:19" ht="12.75">
      <c r="J26" s="230" t="s">
        <v>230</v>
      </c>
      <c r="K26" s="231"/>
      <c r="L26" s="231"/>
      <c r="M26" s="231"/>
      <c r="N26" s="231"/>
      <c r="O26" s="231"/>
      <c r="P26" s="231"/>
      <c r="Q26" s="231"/>
      <c r="R26" s="232">
        <v>8520</v>
      </c>
      <c r="S26" s="233"/>
    </row>
    <row r="27" spans="10:19" ht="12.75">
      <c r="J27" s="230" t="s">
        <v>231</v>
      </c>
      <c r="K27" s="231"/>
      <c r="L27" s="231"/>
      <c r="M27" s="231"/>
      <c r="N27" s="231"/>
      <c r="O27" s="231"/>
      <c r="P27" s="231"/>
      <c r="Q27" s="231"/>
      <c r="R27" s="234">
        <v>1360</v>
      </c>
      <c r="S27" s="235"/>
    </row>
    <row r="28" spans="10:19" ht="12.75">
      <c r="J28" s="230" t="s">
        <v>232</v>
      </c>
      <c r="K28" s="231"/>
      <c r="L28" s="231"/>
      <c r="M28" s="231"/>
      <c r="N28" s="231"/>
      <c r="O28" s="231"/>
      <c r="P28" s="231"/>
      <c r="Q28" s="231"/>
      <c r="R28" s="234">
        <v>624827.77</v>
      </c>
      <c r="S28" s="235"/>
    </row>
    <row r="29" spans="10:19" ht="12.75">
      <c r="J29" s="230"/>
      <c r="K29" s="231"/>
      <c r="L29" s="231"/>
      <c r="M29" s="231"/>
      <c r="N29" s="231"/>
      <c r="O29" s="231"/>
      <c r="P29" s="231"/>
      <c r="Q29" s="231"/>
      <c r="R29" s="234"/>
      <c r="S29" s="235"/>
    </row>
    <row r="30" spans="10:19" ht="15.75" thickBot="1">
      <c r="J30" s="236" t="s">
        <v>2</v>
      </c>
      <c r="K30" s="237"/>
      <c r="L30" s="237"/>
      <c r="M30" s="237"/>
      <c r="N30" s="237"/>
      <c r="O30" s="237"/>
      <c r="P30" s="237"/>
      <c r="Q30" s="237"/>
      <c r="R30" s="238">
        <f>SUM(R23:R29)</f>
        <v>641927.77</v>
      </c>
      <c r="S30" s="239"/>
    </row>
    <row r="31" spans="10:17" ht="12.75">
      <c r="J31" s="147"/>
      <c r="K31" s="147"/>
      <c r="L31" s="147"/>
      <c r="M31" s="147"/>
      <c r="N31" s="147"/>
      <c r="O31" s="147"/>
      <c r="P31" s="147"/>
      <c r="Q31" s="147"/>
    </row>
    <row r="32" spans="10:19" ht="12.75">
      <c r="J32" s="203" t="s">
        <v>217</v>
      </c>
      <c r="K32" s="203"/>
      <c r="L32" s="203"/>
      <c r="M32" s="203"/>
      <c r="N32" s="203"/>
      <c r="O32" s="203"/>
      <c r="P32" s="203"/>
      <c r="Q32" s="203"/>
      <c r="R32" s="195">
        <f>R11+R12+R14+R15-R17-R18</f>
        <v>35755.22000000001</v>
      </c>
      <c r="S32" s="246"/>
    </row>
    <row r="33" spans="10:19" ht="13.5" thickBot="1">
      <c r="J33" s="148"/>
      <c r="K33" s="148"/>
      <c r="L33" s="148"/>
      <c r="M33" s="148"/>
      <c r="N33" s="148"/>
      <c r="O33" s="148"/>
      <c r="P33" s="148"/>
      <c r="Q33" s="148"/>
      <c r="R33" s="149"/>
      <c r="S33" s="146"/>
    </row>
    <row r="34" spans="10:19" ht="19.5" thickBot="1">
      <c r="J34" s="205" t="s">
        <v>218</v>
      </c>
      <c r="K34" s="206"/>
      <c r="L34" s="206"/>
      <c r="M34" s="206"/>
      <c r="N34" s="206"/>
      <c r="O34" s="206"/>
      <c r="P34" s="206"/>
      <c r="Q34" s="206"/>
      <c r="R34" s="240">
        <f>R9+R17+R18+R20-R30</f>
        <v>-516519.03</v>
      </c>
      <c r="S34" s="197"/>
    </row>
  </sheetData>
  <sheetProtection/>
  <mergeCells count="58">
    <mergeCell ref="J32:Q32"/>
    <mergeCell ref="R32:S32"/>
    <mergeCell ref="J34:Q34"/>
    <mergeCell ref="R34:S34"/>
    <mergeCell ref="J28:Q28"/>
    <mergeCell ref="R28:S28"/>
    <mergeCell ref="J29:Q29"/>
    <mergeCell ref="R29:S29"/>
    <mergeCell ref="J30:Q30"/>
    <mergeCell ref="R30:S30"/>
    <mergeCell ref="J25:Q25"/>
    <mergeCell ref="R25:S25"/>
    <mergeCell ref="J26:Q26"/>
    <mergeCell ref="R26:S26"/>
    <mergeCell ref="J27:Q27"/>
    <mergeCell ref="R27:S27"/>
    <mergeCell ref="J20:Q20"/>
    <mergeCell ref="R20:S20"/>
    <mergeCell ref="J22:S22"/>
    <mergeCell ref="J23:Q23"/>
    <mergeCell ref="R23:S23"/>
    <mergeCell ref="J24:Q24"/>
    <mergeCell ref="R24:S24"/>
    <mergeCell ref="J15:Q15"/>
    <mergeCell ref="R15:S15"/>
    <mergeCell ref="J17:Q17"/>
    <mergeCell ref="R17:S17"/>
    <mergeCell ref="J18:Q18"/>
    <mergeCell ref="R18:S18"/>
    <mergeCell ref="J11:Q11"/>
    <mergeCell ref="R11:S11"/>
    <mergeCell ref="J12:Q12"/>
    <mergeCell ref="R12:S12"/>
    <mergeCell ref="J14:Q14"/>
    <mergeCell ref="R14:S14"/>
    <mergeCell ref="J2:S2"/>
    <mergeCell ref="J4:S4"/>
    <mergeCell ref="J5:S5"/>
    <mergeCell ref="J6:S6"/>
    <mergeCell ref="J9:Q9"/>
    <mergeCell ref="R9:S9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fitToHeight="0" fitToWidth="1" orientation="landscape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3:G20"/>
  <sheetViews>
    <sheetView zoomScalePageLayoutView="0" workbookViewId="0" topLeftCell="A1">
      <selection activeCell="H20" sqref="H20"/>
    </sheetView>
  </sheetViews>
  <sheetFormatPr defaultColWidth="9.140625" defaultRowHeight="12.75"/>
  <cols>
    <col min="2" max="2" width="5.421875" style="0" customWidth="1"/>
    <col min="3" max="3" width="26.57421875" style="0" customWidth="1"/>
    <col min="4" max="4" width="17.57421875" style="0" customWidth="1"/>
    <col min="5" max="5" width="35.7109375" style="0" customWidth="1"/>
    <col min="6" max="6" width="13.28125" style="0" customWidth="1"/>
    <col min="7" max="7" width="15.710937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303"/>
      <c r="C4" s="303"/>
      <c r="D4" s="303"/>
      <c r="E4" s="303"/>
      <c r="F4" s="303"/>
      <c r="G4" s="303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38.25" customHeight="1" thickBot="1">
      <c r="B8" s="49">
        <v>1</v>
      </c>
      <c r="C8" s="62" t="s">
        <v>85</v>
      </c>
      <c r="D8" s="46">
        <v>6585.49</v>
      </c>
      <c r="E8" s="117" t="s">
        <v>201</v>
      </c>
      <c r="F8" s="119">
        <v>1370</v>
      </c>
      <c r="G8" s="167">
        <f>D12-D15</f>
        <v>12559.239999999998</v>
      </c>
    </row>
    <row r="9" spans="2:7" ht="30.75" customHeight="1">
      <c r="B9" s="49">
        <v>2</v>
      </c>
      <c r="C9" s="32" t="s">
        <v>200</v>
      </c>
      <c r="D9" s="98" t="s">
        <v>10</v>
      </c>
      <c r="E9" s="115"/>
      <c r="F9" s="113"/>
      <c r="G9" s="266"/>
    </row>
    <row r="10" spans="2:7" ht="38.25" customHeight="1">
      <c r="B10" s="50"/>
      <c r="C10" s="97" t="s">
        <v>16</v>
      </c>
      <c r="D10" s="51">
        <v>6913.67</v>
      </c>
      <c r="E10" s="110"/>
      <c r="F10" s="111"/>
      <c r="G10" s="266"/>
    </row>
    <row r="11" spans="2:7" ht="30" customHeight="1" thickBot="1">
      <c r="B11" s="33"/>
      <c r="C11" s="57" t="s">
        <v>11</v>
      </c>
      <c r="D11" s="40">
        <v>15564</v>
      </c>
      <c r="E11" s="116"/>
      <c r="F11" s="114"/>
      <c r="G11" s="267"/>
    </row>
    <row r="12" spans="2:7" ht="36" customHeight="1" thickBot="1">
      <c r="B12" s="170" t="s">
        <v>83</v>
      </c>
      <c r="C12" s="268"/>
      <c r="D12" s="45">
        <f>D10+D11</f>
        <v>22477.67</v>
      </c>
      <c r="E12" s="116"/>
      <c r="F12" s="112"/>
      <c r="G12" s="269" t="s">
        <v>20</v>
      </c>
    </row>
    <row r="13" spans="2:7" ht="32.25" customHeight="1">
      <c r="B13" s="50">
        <v>3</v>
      </c>
      <c r="C13" s="32" t="s">
        <v>45</v>
      </c>
      <c r="D13" s="35" t="s">
        <v>9</v>
      </c>
      <c r="E13" s="116"/>
      <c r="F13" s="112"/>
      <c r="G13" s="270"/>
    </row>
    <row r="14" spans="2:7" ht="32.25" customHeight="1">
      <c r="B14" s="33"/>
      <c r="C14" s="55" t="s">
        <v>8</v>
      </c>
      <c r="D14" s="51">
        <v>0</v>
      </c>
      <c r="E14" s="116"/>
      <c r="F14" s="112"/>
      <c r="G14" s="174">
        <f>D8+D17-F17</f>
        <v>15133.919999999998</v>
      </c>
    </row>
    <row r="15" spans="2:7" ht="12.75">
      <c r="B15" s="177"/>
      <c r="C15" s="274" t="s">
        <v>10</v>
      </c>
      <c r="D15" s="309">
        <v>9918.43</v>
      </c>
      <c r="E15" s="258"/>
      <c r="F15" s="260"/>
      <c r="G15" s="271"/>
    </row>
    <row r="16" spans="2:7" ht="13.5" thickBot="1">
      <c r="B16" s="273"/>
      <c r="C16" s="275"/>
      <c r="D16" s="277"/>
      <c r="E16" s="284"/>
      <c r="F16" s="285"/>
      <c r="G16" s="271"/>
    </row>
    <row r="17" spans="2:7" ht="27.75" customHeight="1" thickBot="1">
      <c r="B17" s="187" t="s">
        <v>87</v>
      </c>
      <c r="C17" s="262"/>
      <c r="D17" s="48">
        <f>D14+D15</f>
        <v>9918.43</v>
      </c>
      <c r="E17" s="36" t="s">
        <v>2</v>
      </c>
      <c r="F17" s="80">
        <f>SUM(F8:F16)</f>
        <v>1370</v>
      </c>
      <c r="G17" s="272"/>
    </row>
    <row r="18" spans="2:7" ht="18.75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3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5.421875" style="0" customWidth="1"/>
    <col min="3" max="3" width="23.7109375" style="0" customWidth="1"/>
    <col min="4" max="4" width="18.421875" style="0" customWidth="1"/>
    <col min="5" max="5" width="33.00390625" style="0" customWidth="1"/>
    <col min="6" max="6" width="14.421875" style="0" customWidth="1"/>
    <col min="7" max="7" width="17.28125" style="0" customWidth="1"/>
  </cols>
  <sheetData>
    <row r="2" spans="10:19" ht="103.5" customHeight="1">
      <c r="J2" s="216" t="s">
        <v>367</v>
      </c>
      <c r="K2" s="216"/>
      <c r="L2" s="216"/>
      <c r="M2" s="216"/>
      <c r="N2" s="216"/>
      <c r="O2" s="216"/>
      <c r="P2" s="216"/>
      <c r="Q2" s="216"/>
      <c r="R2" s="216"/>
      <c r="S2" s="216"/>
    </row>
    <row r="3" spans="2:19" ht="12.75" customHeight="1">
      <c r="B3" s="151" t="s">
        <v>94</v>
      </c>
      <c r="C3" s="151"/>
      <c r="D3" s="151"/>
      <c r="E3" s="151"/>
      <c r="F3" s="151"/>
      <c r="G3" s="151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3.5" customHeight="1" thickBot="1">
      <c r="B4" s="303"/>
      <c r="C4" s="303"/>
      <c r="D4" s="303"/>
      <c r="E4" s="303"/>
      <c r="F4" s="303"/>
      <c r="G4" s="303"/>
      <c r="J4" s="217" t="s">
        <v>376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  <c r="J5" s="218" t="s">
        <v>368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19" ht="12.75">
      <c r="B6" s="154"/>
      <c r="C6" s="157"/>
      <c r="D6" s="263"/>
      <c r="E6" s="154"/>
      <c r="F6" s="162"/>
      <c r="G6" s="165"/>
      <c r="J6" s="218" t="s">
        <v>369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7" ht="13.5" thickBot="1">
      <c r="B7" s="155"/>
      <c r="C7" s="224"/>
      <c r="D7" s="264"/>
      <c r="E7" s="155"/>
      <c r="F7" s="163"/>
      <c r="G7" s="166"/>
    </row>
    <row r="8" spans="2:7" ht="45.75" thickBot="1">
      <c r="B8" s="49">
        <v>1</v>
      </c>
      <c r="C8" s="62" t="s">
        <v>86</v>
      </c>
      <c r="D8" s="46">
        <v>66244.26</v>
      </c>
      <c r="E8" s="115" t="s">
        <v>93</v>
      </c>
      <c r="F8" s="113">
        <v>8347.07</v>
      </c>
      <c r="G8" s="167">
        <f>D12-D15</f>
        <v>86233.15000000008</v>
      </c>
    </row>
    <row r="9" spans="2:19" ht="26.25" thickBot="1">
      <c r="B9" s="49">
        <v>2</v>
      </c>
      <c r="C9" s="32" t="s">
        <v>46</v>
      </c>
      <c r="D9" s="98" t="s">
        <v>10</v>
      </c>
      <c r="E9" s="115" t="s">
        <v>162</v>
      </c>
      <c r="F9" s="113">
        <v>48094.04</v>
      </c>
      <c r="G9" s="266"/>
      <c r="J9" s="219" t="s">
        <v>206</v>
      </c>
      <c r="K9" s="220"/>
      <c r="L9" s="220"/>
      <c r="M9" s="220"/>
      <c r="N9" s="220"/>
      <c r="O9" s="220"/>
      <c r="P9" s="220"/>
      <c r="Q9" s="221"/>
      <c r="R9" s="256">
        <v>258131.1</v>
      </c>
      <c r="S9" s="223"/>
    </row>
    <row r="10" spans="2:7" ht="15">
      <c r="B10" s="50"/>
      <c r="C10" s="97" t="s">
        <v>16</v>
      </c>
      <c r="D10" s="51">
        <v>80265.66</v>
      </c>
      <c r="E10" s="115" t="s">
        <v>119</v>
      </c>
      <c r="F10" s="113">
        <v>10000</v>
      </c>
      <c r="G10" s="266"/>
    </row>
    <row r="11" spans="2:19" ht="26.25" thickBot="1">
      <c r="B11" s="33"/>
      <c r="C11" s="57" t="s">
        <v>11</v>
      </c>
      <c r="D11" s="40">
        <v>268667.9</v>
      </c>
      <c r="E11" s="116" t="s">
        <v>163</v>
      </c>
      <c r="F11" s="112">
        <v>350</v>
      </c>
      <c r="G11" s="267"/>
      <c r="J11" s="203" t="s">
        <v>207</v>
      </c>
      <c r="K11" s="203"/>
      <c r="L11" s="203"/>
      <c r="M11" s="203"/>
      <c r="N11" s="203"/>
      <c r="O11" s="203"/>
      <c r="P11" s="203"/>
      <c r="Q11" s="203"/>
      <c r="R11" s="204">
        <v>86233.15</v>
      </c>
      <c r="S11" s="228"/>
    </row>
    <row r="12" spans="2:19" ht="46.5" customHeight="1" thickBot="1">
      <c r="B12" s="170" t="s">
        <v>83</v>
      </c>
      <c r="C12" s="268"/>
      <c r="D12" s="45">
        <f>D10+D11</f>
        <v>348933.56000000006</v>
      </c>
      <c r="E12" s="116" t="s">
        <v>164</v>
      </c>
      <c r="F12" s="112">
        <v>2550</v>
      </c>
      <c r="G12" s="269" t="s">
        <v>20</v>
      </c>
      <c r="J12" s="203" t="s">
        <v>208</v>
      </c>
      <c r="K12" s="203"/>
      <c r="L12" s="203"/>
      <c r="M12" s="203"/>
      <c r="N12" s="203"/>
      <c r="O12" s="203"/>
      <c r="P12" s="203"/>
      <c r="Q12" s="203"/>
      <c r="R12" s="204">
        <v>0</v>
      </c>
      <c r="S12" s="228"/>
    </row>
    <row r="13" spans="2:19" ht="42" customHeight="1">
      <c r="B13" s="50">
        <v>3</v>
      </c>
      <c r="C13" s="32" t="s">
        <v>46</v>
      </c>
      <c r="D13" s="35" t="s">
        <v>9</v>
      </c>
      <c r="E13" s="116" t="s">
        <v>165</v>
      </c>
      <c r="F13" s="112">
        <v>1150</v>
      </c>
      <c r="G13" s="270"/>
      <c r="R13" s="146"/>
      <c r="S13" s="146"/>
    </row>
    <row r="14" spans="2:19" ht="37.5" customHeight="1">
      <c r="B14" s="33"/>
      <c r="C14" s="55" t="s">
        <v>8</v>
      </c>
      <c r="D14" s="51">
        <v>11941.41</v>
      </c>
      <c r="E14" s="110" t="s">
        <v>166</v>
      </c>
      <c r="F14" s="111">
        <v>3915</v>
      </c>
      <c r="G14" s="174">
        <f>D8+D17-F17</f>
        <v>258131.09999999998</v>
      </c>
      <c r="J14" s="200" t="s">
        <v>209</v>
      </c>
      <c r="K14" s="200"/>
      <c r="L14" s="200"/>
      <c r="M14" s="200"/>
      <c r="N14" s="200"/>
      <c r="O14" s="200"/>
      <c r="P14" s="200"/>
      <c r="Q14" s="200"/>
      <c r="R14" s="229">
        <v>262955.08</v>
      </c>
      <c r="S14" s="229"/>
    </row>
    <row r="15" spans="2:19" ht="30.75" customHeight="1">
      <c r="B15" s="177"/>
      <c r="C15" s="274" t="s">
        <v>10</v>
      </c>
      <c r="D15" s="309">
        <v>262700.41</v>
      </c>
      <c r="E15" s="116" t="s">
        <v>167</v>
      </c>
      <c r="F15" s="112">
        <v>8348.87</v>
      </c>
      <c r="G15" s="271"/>
      <c r="J15" s="200" t="s">
        <v>210</v>
      </c>
      <c r="K15" s="200"/>
      <c r="L15" s="200"/>
      <c r="M15" s="200"/>
      <c r="N15" s="200"/>
      <c r="O15" s="200"/>
      <c r="P15" s="200"/>
      <c r="Q15" s="200"/>
      <c r="R15" s="229">
        <v>0</v>
      </c>
      <c r="S15" s="229"/>
    </row>
    <row r="16" spans="2:19" ht="20.25" customHeight="1" thickBot="1">
      <c r="B16" s="273"/>
      <c r="C16" s="275"/>
      <c r="D16" s="277"/>
      <c r="E16" s="116"/>
      <c r="F16" s="112"/>
      <c r="G16" s="271"/>
      <c r="J16" s="150"/>
      <c r="K16" s="150"/>
      <c r="L16" s="150"/>
      <c r="M16" s="150"/>
      <c r="N16" s="150"/>
      <c r="O16" s="150"/>
      <c r="P16" s="150"/>
      <c r="Q16" s="150"/>
      <c r="R16" s="146"/>
      <c r="S16" s="146"/>
    </row>
    <row r="17" spans="2:19" ht="15.75" thickBot="1">
      <c r="B17" s="187" t="s">
        <v>87</v>
      </c>
      <c r="C17" s="262"/>
      <c r="D17" s="48">
        <f>D14+D15</f>
        <v>274641.81999999995</v>
      </c>
      <c r="E17" s="136" t="s">
        <v>2</v>
      </c>
      <c r="F17" s="137">
        <f>SUM(F8:F16)</f>
        <v>82754.98</v>
      </c>
      <c r="G17" s="272"/>
      <c r="J17" s="200" t="s">
        <v>211</v>
      </c>
      <c r="K17" s="200"/>
      <c r="L17" s="200"/>
      <c r="M17" s="200"/>
      <c r="N17" s="200"/>
      <c r="O17" s="200"/>
      <c r="P17" s="200"/>
      <c r="Q17" s="200"/>
      <c r="R17" s="229">
        <v>270261.45</v>
      </c>
      <c r="S17" s="229"/>
    </row>
    <row r="18" spans="2:19" ht="18.75">
      <c r="B18" s="5"/>
      <c r="C18" s="6"/>
      <c r="D18" s="19"/>
      <c r="E18" s="12"/>
      <c r="F18" s="14"/>
      <c r="G18" s="26"/>
      <c r="J18" s="200" t="s">
        <v>212</v>
      </c>
      <c r="K18" s="200"/>
      <c r="L18" s="200"/>
      <c r="M18" s="200"/>
      <c r="N18" s="200"/>
      <c r="O18" s="200"/>
      <c r="P18" s="200"/>
      <c r="Q18" s="200"/>
      <c r="R18" s="202">
        <v>0</v>
      </c>
      <c r="S18" s="202"/>
    </row>
    <row r="19" spans="2:19" ht="18.75">
      <c r="B19" s="5"/>
      <c r="C19" s="2"/>
      <c r="D19" s="19"/>
      <c r="E19" s="12"/>
      <c r="F19" s="14"/>
      <c r="G19" s="26"/>
      <c r="R19" s="146"/>
      <c r="S19" s="146"/>
    </row>
    <row r="20" spans="2:19" ht="18.75">
      <c r="B20" s="5"/>
      <c r="C20" s="2"/>
      <c r="D20" s="19"/>
      <c r="E20" s="12"/>
      <c r="F20" s="14"/>
      <c r="G20" s="26"/>
      <c r="J20" s="200" t="s">
        <v>213</v>
      </c>
      <c r="K20" s="200"/>
      <c r="L20" s="200"/>
      <c r="M20" s="200"/>
      <c r="N20" s="200"/>
      <c r="O20" s="200"/>
      <c r="P20" s="200"/>
      <c r="Q20" s="200"/>
      <c r="R20" s="202">
        <v>15291.11</v>
      </c>
      <c r="S20" s="202"/>
    </row>
    <row r="22" spans="10:19" ht="15">
      <c r="J22" s="241" t="s">
        <v>214</v>
      </c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0:19" ht="12.75">
      <c r="J23" s="230" t="s">
        <v>221</v>
      </c>
      <c r="K23" s="231"/>
      <c r="L23" s="231"/>
      <c r="M23" s="231"/>
      <c r="N23" s="231"/>
      <c r="O23" s="231"/>
      <c r="P23" s="231"/>
      <c r="Q23" s="231"/>
      <c r="R23" s="232">
        <v>8113.08</v>
      </c>
      <c r="S23" s="233"/>
    </row>
    <row r="24" spans="10:19" ht="12.75">
      <c r="J24" s="230" t="s">
        <v>370</v>
      </c>
      <c r="K24" s="231"/>
      <c r="L24" s="231"/>
      <c r="M24" s="231"/>
      <c r="N24" s="231"/>
      <c r="O24" s="231"/>
      <c r="P24" s="231"/>
      <c r="Q24" s="231"/>
      <c r="R24" s="322">
        <v>2646.77</v>
      </c>
      <c r="S24" s="323"/>
    </row>
    <row r="25" spans="10:19" ht="12.75">
      <c r="J25" s="230" t="s">
        <v>371</v>
      </c>
      <c r="K25" s="231"/>
      <c r="L25" s="231"/>
      <c r="M25" s="231"/>
      <c r="N25" s="231"/>
      <c r="O25" s="231"/>
      <c r="P25" s="231"/>
      <c r="Q25" s="231"/>
      <c r="R25" s="232">
        <v>2520</v>
      </c>
      <c r="S25" s="233"/>
    </row>
    <row r="26" spans="10:19" ht="12.75">
      <c r="J26" s="230" t="s">
        <v>372</v>
      </c>
      <c r="K26" s="231"/>
      <c r="L26" s="231"/>
      <c r="M26" s="231"/>
      <c r="N26" s="231"/>
      <c r="O26" s="231"/>
      <c r="P26" s="231"/>
      <c r="Q26" s="231"/>
      <c r="R26" s="232">
        <v>1080</v>
      </c>
      <c r="S26" s="233"/>
    </row>
    <row r="27" spans="10:19" ht="12.75">
      <c r="J27" s="230" t="s">
        <v>373</v>
      </c>
      <c r="K27" s="231"/>
      <c r="L27" s="231"/>
      <c r="M27" s="231"/>
      <c r="N27" s="231"/>
      <c r="O27" s="231"/>
      <c r="P27" s="231"/>
      <c r="Q27" s="231"/>
      <c r="R27" s="234">
        <v>37000</v>
      </c>
      <c r="S27" s="235"/>
    </row>
    <row r="28" spans="10:19" ht="12.75">
      <c r="J28" s="230" t="s">
        <v>374</v>
      </c>
      <c r="K28" s="231"/>
      <c r="L28" s="231"/>
      <c r="M28" s="231"/>
      <c r="N28" s="231"/>
      <c r="O28" s="231"/>
      <c r="P28" s="231"/>
      <c r="Q28" s="231"/>
      <c r="R28" s="234">
        <v>6000</v>
      </c>
      <c r="S28" s="235"/>
    </row>
    <row r="29" spans="10:19" ht="12.75">
      <c r="J29" s="230" t="s">
        <v>375</v>
      </c>
      <c r="K29" s="231"/>
      <c r="L29" s="231"/>
      <c r="M29" s="231"/>
      <c r="N29" s="231"/>
      <c r="O29" s="231"/>
      <c r="P29" s="231"/>
      <c r="Q29" s="231"/>
      <c r="R29" s="234">
        <v>530</v>
      </c>
      <c r="S29" s="235"/>
    </row>
    <row r="30" spans="10:19" ht="12.75">
      <c r="J30" s="230"/>
      <c r="K30" s="231"/>
      <c r="L30" s="231"/>
      <c r="M30" s="231"/>
      <c r="N30" s="231"/>
      <c r="O30" s="231"/>
      <c r="P30" s="231"/>
      <c r="Q30" s="231"/>
      <c r="R30" s="234"/>
      <c r="S30" s="235"/>
    </row>
    <row r="31" spans="10:19" ht="12.75">
      <c r="J31" s="230"/>
      <c r="K31" s="231"/>
      <c r="L31" s="231"/>
      <c r="M31" s="231"/>
      <c r="N31" s="231"/>
      <c r="O31" s="231"/>
      <c r="P31" s="231"/>
      <c r="Q31" s="231"/>
      <c r="R31" s="234"/>
      <c r="S31" s="235"/>
    </row>
    <row r="32" spans="10:19" ht="12.75">
      <c r="J32" s="230"/>
      <c r="K32" s="231"/>
      <c r="L32" s="231"/>
      <c r="M32" s="231"/>
      <c r="N32" s="231"/>
      <c r="O32" s="231"/>
      <c r="P32" s="231"/>
      <c r="Q32" s="231"/>
      <c r="R32" s="234"/>
      <c r="S32" s="235"/>
    </row>
    <row r="33" spans="10:19" ht="15.75" thickBot="1">
      <c r="J33" s="236" t="s">
        <v>2</v>
      </c>
      <c r="K33" s="237"/>
      <c r="L33" s="237"/>
      <c r="M33" s="237"/>
      <c r="N33" s="237"/>
      <c r="O33" s="237"/>
      <c r="P33" s="237"/>
      <c r="Q33" s="237"/>
      <c r="R33" s="238">
        <f>SUM(R23:R32)</f>
        <v>57889.85</v>
      </c>
      <c r="S33" s="239"/>
    </row>
    <row r="34" spans="10:17" ht="12.75">
      <c r="J34" s="147"/>
      <c r="K34" s="147"/>
      <c r="L34" s="147"/>
      <c r="M34" s="147"/>
      <c r="N34" s="147"/>
      <c r="O34" s="147"/>
      <c r="P34" s="147"/>
      <c r="Q34" s="147"/>
    </row>
    <row r="35" spans="10:19" ht="12.75">
      <c r="J35" s="203" t="s">
        <v>217</v>
      </c>
      <c r="K35" s="203"/>
      <c r="L35" s="203"/>
      <c r="M35" s="203"/>
      <c r="N35" s="203"/>
      <c r="O35" s="203"/>
      <c r="P35" s="203"/>
      <c r="Q35" s="203"/>
      <c r="R35" s="195">
        <f>R11+R12+R14+R15-R17-R18</f>
        <v>78926.77999999997</v>
      </c>
      <c r="S35" s="246"/>
    </row>
    <row r="36" spans="10:19" ht="13.5" thickBot="1">
      <c r="J36" s="148"/>
      <c r="K36" s="148"/>
      <c r="L36" s="148"/>
      <c r="M36" s="148"/>
      <c r="N36" s="148"/>
      <c r="O36" s="148"/>
      <c r="P36" s="148"/>
      <c r="Q36" s="148"/>
      <c r="R36" s="149"/>
      <c r="S36" s="146"/>
    </row>
    <row r="37" spans="10:19" ht="19.5" thickBot="1">
      <c r="J37" s="205" t="s">
        <v>218</v>
      </c>
      <c r="K37" s="206"/>
      <c r="L37" s="206"/>
      <c r="M37" s="206"/>
      <c r="N37" s="206"/>
      <c r="O37" s="206"/>
      <c r="P37" s="206"/>
      <c r="Q37" s="206"/>
      <c r="R37" s="324">
        <f>R9+R17+R18+R20-R33</f>
        <v>485793.81000000006</v>
      </c>
      <c r="S37" s="325"/>
    </row>
  </sheetData>
  <sheetProtection/>
  <mergeCells count="62">
    <mergeCell ref="J35:Q35"/>
    <mergeCell ref="R35:S35"/>
    <mergeCell ref="J37:Q37"/>
    <mergeCell ref="R37:S37"/>
    <mergeCell ref="J31:Q31"/>
    <mergeCell ref="R31:S31"/>
    <mergeCell ref="J32:Q32"/>
    <mergeCell ref="R32:S32"/>
    <mergeCell ref="J33:Q33"/>
    <mergeCell ref="R33:S33"/>
    <mergeCell ref="J28:Q28"/>
    <mergeCell ref="R28:S28"/>
    <mergeCell ref="J29:Q29"/>
    <mergeCell ref="R29:S29"/>
    <mergeCell ref="J30:Q30"/>
    <mergeCell ref="R30:S30"/>
    <mergeCell ref="J25:Q25"/>
    <mergeCell ref="R25:S25"/>
    <mergeCell ref="J26:Q26"/>
    <mergeCell ref="R26:S26"/>
    <mergeCell ref="J27:Q27"/>
    <mergeCell ref="R27:S27"/>
    <mergeCell ref="J20:Q20"/>
    <mergeCell ref="R20:S20"/>
    <mergeCell ref="J22:S22"/>
    <mergeCell ref="J23:Q23"/>
    <mergeCell ref="R23:S23"/>
    <mergeCell ref="J24:Q24"/>
    <mergeCell ref="R24:S24"/>
    <mergeCell ref="J15:Q15"/>
    <mergeCell ref="R15:S15"/>
    <mergeCell ref="J17:Q17"/>
    <mergeCell ref="R17:S17"/>
    <mergeCell ref="J18:Q18"/>
    <mergeCell ref="R18:S18"/>
    <mergeCell ref="J11:Q11"/>
    <mergeCell ref="R11:S11"/>
    <mergeCell ref="J12:Q12"/>
    <mergeCell ref="R12:S12"/>
    <mergeCell ref="J14:Q14"/>
    <mergeCell ref="R14:S14"/>
    <mergeCell ref="J2:S2"/>
    <mergeCell ref="J4:S4"/>
    <mergeCell ref="J5:S5"/>
    <mergeCell ref="J6:S6"/>
    <mergeCell ref="J9:Q9"/>
    <mergeCell ref="R9:S9"/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B17:C17"/>
  </mergeCells>
  <printOptions/>
  <pageMargins left="0.7" right="0.7" top="0.75" bottom="0.75" header="0.3" footer="0.3"/>
  <pageSetup fitToHeight="0" fitToWidth="1" orientation="landscape" paperSize="9" scale="57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3:G20"/>
  <sheetViews>
    <sheetView zoomScalePageLayoutView="0" workbookViewId="0" topLeftCell="A1">
      <selection activeCell="B3" sqref="B3:G4"/>
    </sheetView>
  </sheetViews>
  <sheetFormatPr defaultColWidth="9.140625" defaultRowHeight="12.75"/>
  <cols>
    <col min="2" max="2" width="5.421875" style="0" customWidth="1"/>
    <col min="3" max="3" width="23.8515625" style="0" customWidth="1"/>
    <col min="4" max="4" width="18.140625" style="0" customWidth="1"/>
    <col min="5" max="5" width="31.57421875" style="0" customWidth="1"/>
    <col min="6" max="7" width="16.0039062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31.5" customHeight="1" thickBot="1">
      <c r="B4" s="303"/>
      <c r="C4" s="303"/>
      <c r="D4" s="303"/>
      <c r="E4" s="303"/>
      <c r="F4" s="303"/>
      <c r="G4" s="303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45.75" thickBot="1">
      <c r="B8" s="49">
        <v>1</v>
      </c>
      <c r="C8" s="62" t="s">
        <v>86</v>
      </c>
      <c r="D8" s="46">
        <v>32045.96</v>
      </c>
      <c r="E8" s="110"/>
      <c r="F8" s="111"/>
      <c r="G8" s="167">
        <f>D12-D15</f>
        <v>31439.3</v>
      </c>
    </row>
    <row r="9" spans="2:7" ht="48" customHeight="1">
      <c r="B9" s="49">
        <v>2</v>
      </c>
      <c r="C9" s="32" t="s">
        <v>47</v>
      </c>
      <c r="D9" s="98" t="s">
        <v>10</v>
      </c>
      <c r="E9" s="115"/>
      <c r="F9" s="113"/>
      <c r="G9" s="266"/>
    </row>
    <row r="10" spans="2:7" ht="26.25" customHeight="1">
      <c r="B10" s="50"/>
      <c r="C10" s="97" t="s">
        <v>16</v>
      </c>
      <c r="D10" s="51">
        <v>35966.32</v>
      </c>
      <c r="E10" s="115"/>
      <c r="F10" s="113"/>
      <c r="G10" s="266"/>
    </row>
    <row r="11" spans="2:7" ht="15.75" thickBot="1">
      <c r="B11" s="33"/>
      <c r="C11" s="57" t="s">
        <v>11</v>
      </c>
      <c r="D11" s="40">
        <v>22722</v>
      </c>
      <c r="E11" s="116"/>
      <c r="F11" s="114"/>
      <c r="G11" s="267"/>
    </row>
    <row r="12" spans="2:7" ht="36" customHeight="1" thickBot="1">
      <c r="B12" s="170" t="s">
        <v>2</v>
      </c>
      <c r="C12" s="268"/>
      <c r="D12" s="45">
        <f>D10+D11</f>
        <v>58688.32</v>
      </c>
      <c r="E12" s="116"/>
      <c r="F12" s="112"/>
      <c r="G12" s="269" t="s">
        <v>20</v>
      </c>
    </row>
    <row r="13" spans="2:7" ht="39" customHeight="1">
      <c r="B13" s="50">
        <v>3</v>
      </c>
      <c r="C13" s="32" t="s">
        <v>47</v>
      </c>
      <c r="D13" s="35" t="s">
        <v>9</v>
      </c>
      <c r="E13" s="116"/>
      <c r="F13" s="112"/>
      <c r="G13" s="270"/>
    </row>
    <row r="14" spans="2:7" ht="38.25" customHeight="1">
      <c r="B14" s="33"/>
      <c r="C14" s="55" t="s">
        <v>8</v>
      </c>
      <c r="D14" s="51">
        <v>0</v>
      </c>
      <c r="E14" s="116"/>
      <c r="F14" s="112"/>
      <c r="G14" s="174">
        <f>D8+D17-F17</f>
        <v>59294.979999999996</v>
      </c>
    </row>
    <row r="15" spans="2:7" ht="12.75">
      <c r="B15" s="177"/>
      <c r="C15" s="274" t="s">
        <v>10</v>
      </c>
      <c r="D15" s="309">
        <v>27249.02</v>
      </c>
      <c r="E15" s="258"/>
      <c r="F15" s="260"/>
      <c r="G15" s="271"/>
    </row>
    <row r="16" spans="2:7" ht="13.5" thickBot="1">
      <c r="B16" s="273"/>
      <c r="C16" s="275"/>
      <c r="D16" s="277"/>
      <c r="E16" s="284"/>
      <c r="F16" s="285"/>
      <c r="G16" s="271"/>
    </row>
    <row r="17" spans="2:7" ht="15.75" thickBot="1">
      <c r="B17" s="187" t="s">
        <v>2</v>
      </c>
      <c r="C17" s="262"/>
      <c r="D17" s="48">
        <f>D14+D15</f>
        <v>27249.02</v>
      </c>
      <c r="E17" s="36" t="s">
        <v>2</v>
      </c>
      <c r="F17" s="80">
        <f>F8+F9+F10+F11+F12+F13+F14+F15</f>
        <v>0</v>
      </c>
      <c r="G17" s="272"/>
    </row>
    <row r="18" spans="2:7" ht="26.25" customHeight="1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3:G20"/>
  <sheetViews>
    <sheetView zoomScalePageLayoutView="0" workbookViewId="0" topLeftCell="A1">
      <selection activeCell="E9" sqref="E9"/>
    </sheetView>
  </sheetViews>
  <sheetFormatPr defaultColWidth="9.140625" defaultRowHeight="12.75"/>
  <cols>
    <col min="3" max="3" width="24.7109375" style="0" customWidth="1"/>
    <col min="4" max="4" width="17.7109375" style="0" customWidth="1"/>
    <col min="5" max="5" width="29.00390625" style="0" customWidth="1"/>
    <col min="6" max="6" width="13.8515625" style="0" customWidth="1"/>
    <col min="7" max="7" width="16.2812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43.5" customHeight="1" thickBot="1">
      <c r="B4" s="303"/>
      <c r="C4" s="303"/>
      <c r="D4" s="303"/>
      <c r="E4" s="303"/>
      <c r="F4" s="303"/>
      <c r="G4" s="303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30.75" thickBot="1">
      <c r="B8" s="49">
        <v>1</v>
      </c>
      <c r="C8" s="62" t="s">
        <v>86</v>
      </c>
      <c r="D8" s="46">
        <v>16551.31</v>
      </c>
      <c r="E8" s="110" t="s">
        <v>168</v>
      </c>
      <c r="F8" s="111">
        <v>1050</v>
      </c>
      <c r="G8" s="167">
        <f>D12-D15</f>
        <v>11633.779999999997</v>
      </c>
    </row>
    <row r="9" spans="2:7" ht="30.75" customHeight="1" thickBot="1">
      <c r="B9" s="49">
        <v>2</v>
      </c>
      <c r="C9" s="60" t="s">
        <v>48</v>
      </c>
      <c r="D9" s="96" t="s">
        <v>10</v>
      </c>
      <c r="E9" s="117" t="s">
        <v>160</v>
      </c>
      <c r="F9" s="113">
        <v>2430</v>
      </c>
      <c r="G9" s="266"/>
    </row>
    <row r="10" spans="2:7" ht="29.25" customHeight="1">
      <c r="B10" s="50"/>
      <c r="C10" s="97" t="s">
        <v>16</v>
      </c>
      <c r="D10" s="51">
        <v>9646.72</v>
      </c>
      <c r="E10" s="115"/>
      <c r="F10" s="113"/>
      <c r="G10" s="266"/>
    </row>
    <row r="11" spans="2:7" ht="15.75" thickBot="1">
      <c r="B11" s="33"/>
      <c r="C11" s="57" t="s">
        <v>11</v>
      </c>
      <c r="D11" s="40">
        <v>13636.8</v>
      </c>
      <c r="E11" s="116"/>
      <c r="F11" s="114"/>
      <c r="G11" s="267"/>
    </row>
    <row r="12" spans="2:7" ht="31.5" customHeight="1" thickBot="1">
      <c r="B12" s="170" t="s">
        <v>2</v>
      </c>
      <c r="C12" s="268"/>
      <c r="D12" s="45">
        <f>D10+D11</f>
        <v>23283.519999999997</v>
      </c>
      <c r="E12" s="116"/>
      <c r="F12" s="112"/>
      <c r="G12" s="269" t="s">
        <v>20</v>
      </c>
    </row>
    <row r="13" spans="2:7" ht="30.75" customHeight="1">
      <c r="B13" s="50">
        <v>3</v>
      </c>
      <c r="C13" s="32" t="s">
        <v>48</v>
      </c>
      <c r="D13" s="35" t="s">
        <v>9</v>
      </c>
      <c r="E13" s="116"/>
      <c r="F13" s="112"/>
      <c r="G13" s="270"/>
    </row>
    <row r="14" spans="2:7" ht="32.25" customHeight="1">
      <c r="B14" s="33"/>
      <c r="C14" s="55" t="s">
        <v>8</v>
      </c>
      <c r="D14" s="51">
        <v>0</v>
      </c>
      <c r="E14" s="116"/>
      <c r="F14" s="112"/>
      <c r="G14" s="174">
        <f>D8+D17-F17</f>
        <v>24721.050000000003</v>
      </c>
    </row>
    <row r="15" spans="2:7" ht="12.75">
      <c r="B15" s="177"/>
      <c r="C15" s="274" t="s">
        <v>10</v>
      </c>
      <c r="D15" s="309">
        <v>11649.74</v>
      </c>
      <c r="E15" s="258"/>
      <c r="F15" s="260"/>
      <c r="G15" s="271"/>
    </row>
    <row r="16" spans="2:7" ht="13.5" thickBot="1">
      <c r="B16" s="273"/>
      <c r="C16" s="275"/>
      <c r="D16" s="277"/>
      <c r="E16" s="284"/>
      <c r="F16" s="285"/>
      <c r="G16" s="271"/>
    </row>
    <row r="17" spans="2:7" ht="23.25" customHeight="1" thickBot="1">
      <c r="B17" s="187" t="s">
        <v>2</v>
      </c>
      <c r="C17" s="262"/>
      <c r="D17" s="48">
        <f>D14+D15</f>
        <v>11649.74</v>
      </c>
      <c r="E17" s="36" t="s">
        <v>2</v>
      </c>
      <c r="F17" s="80">
        <f>SUM(F8:F16)</f>
        <v>3480</v>
      </c>
      <c r="G17" s="272"/>
    </row>
    <row r="18" spans="2:7" ht="29.25" customHeight="1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B2" sqref="B2:G3"/>
    </sheetView>
  </sheetViews>
  <sheetFormatPr defaultColWidth="9.140625" defaultRowHeight="12.75"/>
  <cols>
    <col min="2" max="2" width="5.7109375" style="0" customWidth="1"/>
    <col min="3" max="3" width="25.57421875" style="0" customWidth="1"/>
    <col min="4" max="4" width="16.140625" style="0" customWidth="1"/>
    <col min="5" max="5" width="33.28125" style="0" customWidth="1"/>
    <col min="6" max="6" width="13.28125" style="0" customWidth="1"/>
    <col min="7" max="7" width="15.8515625" style="0" customWidth="1"/>
  </cols>
  <sheetData>
    <row r="2" spans="2:7" ht="16.5" customHeight="1">
      <c r="B2" s="151" t="s">
        <v>94</v>
      </c>
      <c r="C2" s="151"/>
      <c r="D2" s="151"/>
      <c r="E2" s="151"/>
      <c r="F2" s="151"/>
      <c r="G2" s="151"/>
    </row>
    <row r="3" spans="2:7" ht="41.25" customHeight="1" thickBot="1">
      <c r="B3" s="303"/>
      <c r="C3" s="303"/>
      <c r="D3" s="303"/>
      <c r="E3" s="303"/>
      <c r="F3" s="303"/>
      <c r="G3" s="303"/>
    </row>
    <row r="4" spans="2:7" ht="12.75">
      <c r="B4" s="153" t="s">
        <v>1</v>
      </c>
      <c r="C4" s="156" t="s">
        <v>0</v>
      </c>
      <c r="D4" s="158" t="s">
        <v>12</v>
      </c>
      <c r="E4" s="153" t="s">
        <v>3</v>
      </c>
      <c r="F4" s="161" t="s">
        <v>4</v>
      </c>
      <c r="G4" s="164" t="s">
        <v>7</v>
      </c>
    </row>
    <row r="5" spans="2:7" ht="12.75">
      <c r="B5" s="154"/>
      <c r="C5" s="157"/>
      <c r="D5" s="263"/>
      <c r="E5" s="154"/>
      <c r="F5" s="162"/>
      <c r="G5" s="165"/>
    </row>
    <row r="6" spans="2:7" ht="13.5" thickBot="1">
      <c r="B6" s="155"/>
      <c r="C6" s="224"/>
      <c r="D6" s="264"/>
      <c r="E6" s="155"/>
      <c r="F6" s="163"/>
      <c r="G6" s="166"/>
    </row>
    <row r="7" spans="2:7" ht="38.25" customHeight="1" thickBot="1">
      <c r="B7" s="49">
        <v>1</v>
      </c>
      <c r="C7" s="62" t="s">
        <v>86</v>
      </c>
      <c r="D7" s="46">
        <v>33739.39</v>
      </c>
      <c r="E7" s="115" t="s">
        <v>169</v>
      </c>
      <c r="F7" s="113">
        <v>1200</v>
      </c>
      <c r="G7" s="167">
        <f>D11-D14</f>
        <v>5375.460000000001</v>
      </c>
    </row>
    <row r="8" spans="2:7" ht="22.5" customHeight="1" thickBot="1">
      <c r="B8" s="49">
        <v>2</v>
      </c>
      <c r="C8" s="60" t="s">
        <v>49</v>
      </c>
      <c r="D8" s="96" t="s">
        <v>10</v>
      </c>
      <c r="E8" s="122"/>
      <c r="F8" s="113"/>
      <c r="G8" s="266"/>
    </row>
    <row r="9" spans="2:7" ht="20.25" customHeight="1">
      <c r="B9" s="50"/>
      <c r="C9" s="97" t="s">
        <v>16</v>
      </c>
      <c r="D9" s="51">
        <v>4658.76</v>
      </c>
      <c r="E9" s="110"/>
      <c r="F9" s="111"/>
      <c r="G9" s="266"/>
    </row>
    <row r="10" spans="2:7" ht="15.75" thickBot="1">
      <c r="B10" s="33"/>
      <c r="C10" s="57" t="s">
        <v>11</v>
      </c>
      <c r="D10" s="40">
        <v>5545.8</v>
      </c>
      <c r="E10" s="123"/>
      <c r="F10" s="126"/>
      <c r="G10" s="267"/>
    </row>
    <row r="11" spans="2:7" ht="30.75" customHeight="1" thickBot="1">
      <c r="B11" s="170" t="s">
        <v>2</v>
      </c>
      <c r="C11" s="268"/>
      <c r="D11" s="45">
        <f>D9+D10</f>
        <v>10204.560000000001</v>
      </c>
      <c r="E11" s="123"/>
      <c r="F11" s="127"/>
      <c r="G11" s="269" t="s">
        <v>20</v>
      </c>
    </row>
    <row r="12" spans="2:7" ht="31.5" customHeight="1">
      <c r="B12" s="50">
        <v>3</v>
      </c>
      <c r="C12" s="32" t="s">
        <v>49</v>
      </c>
      <c r="D12" s="35" t="s">
        <v>9</v>
      </c>
      <c r="E12" s="123"/>
      <c r="F12" s="127"/>
      <c r="G12" s="270"/>
    </row>
    <row r="13" spans="2:7" ht="37.5" customHeight="1">
      <c r="B13" s="33"/>
      <c r="C13" s="55" t="s">
        <v>8</v>
      </c>
      <c r="D13" s="51">
        <v>0</v>
      </c>
      <c r="E13" s="123"/>
      <c r="F13" s="127"/>
      <c r="G13" s="174">
        <f>D7+D16-F16</f>
        <v>37368.49</v>
      </c>
    </row>
    <row r="14" spans="2:7" ht="12.75">
      <c r="B14" s="177"/>
      <c r="C14" s="274" t="s">
        <v>10</v>
      </c>
      <c r="D14" s="309">
        <v>4829.1</v>
      </c>
      <c r="E14" s="304"/>
      <c r="F14" s="326"/>
      <c r="G14" s="271"/>
    </row>
    <row r="15" spans="2:7" ht="13.5" thickBot="1">
      <c r="B15" s="273"/>
      <c r="C15" s="275"/>
      <c r="D15" s="277"/>
      <c r="E15" s="305"/>
      <c r="F15" s="327"/>
      <c r="G15" s="271"/>
    </row>
    <row r="16" spans="2:7" ht="22.5" customHeight="1" thickBot="1">
      <c r="B16" s="187" t="s">
        <v>2</v>
      </c>
      <c r="C16" s="262"/>
      <c r="D16" s="48">
        <f>D13+D14</f>
        <v>4829.1</v>
      </c>
      <c r="E16" s="36" t="s">
        <v>2</v>
      </c>
      <c r="F16" s="80">
        <f>SUM(F7:F14)</f>
        <v>1200</v>
      </c>
      <c r="G16" s="272"/>
    </row>
    <row r="17" spans="2:7" ht="29.25" customHeight="1">
      <c r="B17" s="5"/>
      <c r="C17" s="6"/>
      <c r="D17" s="19"/>
      <c r="E17" s="12"/>
      <c r="F17" s="14"/>
      <c r="G17" s="26"/>
    </row>
    <row r="18" spans="2:7" ht="18.75">
      <c r="B18" s="5"/>
      <c r="C18" s="2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</sheetData>
  <sheetProtection/>
  <mergeCells count="17">
    <mergeCell ref="B2:G3"/>
    <mergeCell ref="B4:B6"/>
    <mergeCell ref="C4:C6"/>
    <mergeCell ref="D4:D6"/>
    <mergeCell ref="E4:E6"/>
    <mergeCell ref="F4:F6"/>
    <mergeCell ref="G4:G6"/>
    <mergeCell ref="G7:G10"/>
    <mergeCell ref="B11:C11"/>
    <mergeCell ref="G11:G12"/>
    <mergeCell ref="G13:G16"/>
    <mergeCell ref="B14:B15"/>
    <mergeCell ref="C14:C15"/>
    <mergeCell ref="D14:D15"/>
    <mergeCell ref="E14:E15"/>
    <mergeCell ref="F14:F15"/>
    <mergeCell ref="B16:C16"/>
  </mergeCells>
  <printOptions/>
  <pageMargins left="0.7" right="0.7" top="0.75" bottom="0.75" header="0.3" footer="0.3"/>
  <pageSetup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9"/>
  <sheetViews>
    <sheetView zoomScalePageLayoutView="0" workbookViewId="0" topLeftCell="A1">
      <selection activeCell="B2" sqref="B2:G3"/>
    </sheetView>
  </sheetViews>
  <sheetFormatPr defaultColWidth="9.140625" defaultRowHeight="12.75"/>
  <cols>
    <col min="2" max="2" width="5.421875" style="0" customWidth="1"/>
    <col min="3" max="3" width="25.421875" style="0" customWidth="1"/>
    <col min="4" max="4" width="16.8515625" style="0" customWidth="1"/>
    <col min="5" max="5" width="28.28125" style="0" customWidth="1"/>
    <col min="6" max="6" width="14.7109375" style="0" customWidth="1"/>
    <col min="7" max="7" width="16.00390625" style="0" customWidth="1"/>
  </cols>
  <sheetData>
    <row r="2" spans="2:7" ht="12.75" customHeight="1">
      <c r="B2" s="151" t="s">
        <v>94</v>
      </c>
      <c r="C2" s="151"/>
      <c r="D2" s="151"/>
      <c r="E2" s="151"/>
      <c r="F2" s="151"/>
      <c r="G2" s="151"/>
    </row>
    <row r="3" spans="2:7" ht="35.25" customHeight="1" thickBot="1">
      <c r="B3" s="303"/>
      <c r="C3" s="303"/>
      <c r="D3" s="303"/>
      <c r="E3" s="303"/>
      <c r="F3" s="303"/>
      <c r="G3" s="303"/>
    </row>
    <row r="4" spans="2:7" ht="12.75">
      <c r="B4" s="153" t="s">
        <v>1</v>
      </c>
      <c r="C4" s="156" t="s">
        <v>0</v>
      </c>
      <c r="D4" s="158" t="s">
        <v>12</v>
      </c>
      <c r="E4" s="153" t="s">
        <v>3</v>
      </c>
      <c r="F4" s="161" t="s">
        <v>4</v>
      </c>
      <c r="G4" s="164" t="s">
        <v>7</v>
      </c>
    </row>
    <row r="5" spans="2:7" ht="12.75">
      <c r="B5" s="154"/>
      <c r="C5" s="157"/>
      <c r="D5" s="263"/>
      <c r="E5" s="154"/>
      <c r="F5" s="162"/>
      <c r="G5" s="165"/>
    </row>
    <row r="6" spans="2:7" ht="13.5" thickBot="1">
      <c r="B6" s="155"/>
      <c r="C6" s="224"/>
      <c r="D6" s="264"/>
      <c r="E6" s="155"/>
      <c r="F6" s="163"/>
      <c r="G6" s="166"/>
    </row>
    <row r="7" spans="2:7" ht="30.75" thickBot="1">
      <c r="B7" s="49">
        <v>1</v>
      </c>
      <c r="C7" s="62" t="s">
        <v>90</v>
      </c>
      <c r="D7" s="46">
        <v>-12051.91</v>
      </c>
      <c r="E7" s="117"/>
      <c r="F7" s="119"/>
      <c r="G7" s="167">
        <f>D11-D14</f>
        <v>3045.260000000002</v>
      </c>
    </row>
    <row r="8" spans="2:7" ht="18.75">
      <c r="B8" s="49">
        <v>2</v>
      </c>
      <c r="C8" s="32" t="s">
        <v>50</v>
      </c>
      <c r="D8" s="98" t="s">
        <v>10</v>
      </c>
      <c r="E8" s="110"/>
      <c r="F8" s="111"/>
      <c r="G8" s="266"/>
    </row>
    <row r="9" spans="2:7" ht="21" customHeight="1">
      <c r="B9" s="50"/>
      <c r="C9" s="97" t="s">
        <v>16</v>
      </c>
      <c r="D9" s="51">
        <v>1492.5</v>
      </c>
      <c r="E9" s="115"/>
      <c r="F9" s="113"/>
      <c r="G9" s="266"/>
    </row>
    <row r="10" spans="2:7" ht="22.5" customHeight="1" thickBot="1">
      <c r="B10" s="33"/>
      <c r="C10" s="57" t="s">
        <v>11</v>
      </c>
      <c r="D10" s="40">
        <v>16089.08</v>
      </c>
      <c r="E10" s="116"/>
      <c r="F10" s="114"/>
      <c r="G10" s="267"/>
    </row>
    <row r="11" spans="2:7" ht="33.75" customHeight="1" thickBot="1">
      <c r="B11" s="170" t="s">
        <v>2</v>
      </c>
      <c r="C11" s="268"/>
      <c r="D11" s="45">
        <f>D9+D10</f>
        <v>17581.58</v>
      </c>
      <c r="E11" s="116"/>
      <c r="F11" s="112"/>
      <c r="G11" s="269" t="s">
        <v>20</v>
      </c>
    </row>
    <row r="12" spans="2:7" ht="34.5" customHeight="1">
      <c r="B12" s="50">
        <v>3</v>
      </c>
      <c r="C12" s="32" t="s">
        <v>50</v>
      </c>
      <c r="D12" s="35" t="s">
        <v>9</v>
      </c>
      <c r="E12" s="116"/>
      <c r="F12" s="112"/>
      <c r="G12" s="270"/>
    </row>
    <row r="13" spans="2:7" ht="36" customHeight="1">
      <c r="B13" s="33"/>
      <c r="C13" s="55" t="s">
        <v>8</v>
      </c>
      <c r="D13" s="51">
        <v>0</v>
      </c>
      <c r="E13" s="116"/>
      <c r="F13" s="112"/>
      <c r="G13" s="174">
        <f>D7+D16-F16</f>
        <v>2484.41</v>
      </c>
    </row>
    <row r="14" spans="2:7" ht="12.75">
      <c r="B14" s="177"/>
      <c r="C14" s="274" t="s">
        <v>10</v>
      </c>
      <c r="D14" s="309">
        <v>14536.32</v>
      </c>
      <c r="E14" s="258"/>
      <c r="F14" s="260"/>
      <c r="G14" s="271"/>
    </row>
    <row r="15" spans="2:7" ht="13.5" thickBot="1">
      <c r="B15" s="273"/>
      <c r="C15" s="275"/>
      <c r="D15" s="277"/>
      <c r="E15" s="284"/>
      <c r="F15" s="285"/>
      <c r="G15" s="271"/>
    </row>
    <row r="16" spans="2:7" ht="15.75" thickBot="1">
      <c r="B16" s="187" t="s">
        <v>2</v>
      </c>
      <c r="C16" s="262"/>
      <c r="D16" s="48">
        <f>D13+D14</f>
        <v>14536.32</v>
      </c>
      <c r="E16" s="36" t="s">
        <v>2</v>
      </c>
      <c r="F16" s="80">
        <f>SUM(F7:F15)</f>
        <v>0</v>
      </c>
      <c r="G16" s="272"/>
    </row>
    <row r="17" spans="2:7" ht="33" customHeight="1">
      <c r="B17" s="5"/>
      <c r="C17" s="6"/>
      <c r="D17" s="19"/>
      <c r="E17" s="12"/>
      <c r="F17" s="14"/>
      <c r="G17" s="26"/>
    </row>
    <row r="18" spans="2:7" ht="18.75">
      <c r="B18" s="5"/>
      <c r="C18" s="2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</sheetData>
  <sheetProtection/>
  <mergeCells count="17">
    <mergeCell ref="B2:G3"/>
    <mergeCell ref="B4:B6"/>
    <mergeCell ref="C4:C6"/>
    <mergeCell ref="D4:D6"/>
    <mergeCell ref="E4:E6"/>
    <mergeCell ref="F4:F6"/>
    <mergeCell ref="G4:G6"/>
    <mergeCell ref="G7:G10"/>
    <mergeCell ref="B11:C11"/>
    <mergeCell ref="G11:G12"/>
    <mergeCell ref="G13:G16"/>
    <mergeCell ref="B14:B15"/>
    <mergeCell ref="C14:C15"/>
    <mergeCell ref="D14:D15"/>
    <mergeCell ref="E14:E15"/>
    <mergeCell ref="F14:F15"/>
    <mergeCell ref="B16:C16"/>
  </mergeCells>
  <printOptions/>
  <pageMargins left="0.25" right="0.25" top="0.75" bottom="0.75" header="0.3" footer="0.3"/>
  <pageSetup fitToHeight="0" fitToWidth="1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B2" sqref="B2:G3"/>
    </sheetView>
  </sheetViews>
  <sheetFormatPr defaultColWidth="9.140625" defaultRowHeight="12.75"/>
  <cols>
    <col min="2" max="2" width="5.57421875" style="0" customWidth="1"/>
    <col min="3" max="3" width="25.57421875" style="0" customWidth="1"/>
    <col min="4" max="4" width="16.7109375" style="0" customWidth="1"/>
    <col min="5" max="5" width="29.421875" style="0" customWidth="1"/>
    <col min="6" max="6" width="12.57421875" style="0" customWidth="1"/>
    <col min="7" max="7" width="15.57421875" style="0" customWidth="1"/>
  </cols>
  <sheetData>
    <row r="2" spans="2:7" ht="40.5" customHeight="1">
      <c r="B2" s="151" t="s">
        <v>94</v>
      </c>
      <c r="C2" s="151"/>
      <c r="D2" s="151"/>
      <c r="E2" s="151"/>
      <c r="F2" s="151"/>
      <c r="G2" s="151"/>
    </row>
    <row r="3" spans="2:7" ht="6" customHeight="1" thickBot="1">
      <c r="B3" s="303"/>
      <c r="C3" s="303"/>
      <c r="D3" s="303"/>
      <c r="E3" s="303"/>
      <c r="F3" s="303"/>
      <c r="G3" s="303"/>
    </row>
    <row r="4" spans="2:7" ht="12.75">
      <c r="B4" s="153" t="s">
        <v>1</v>
      </c>
      <c r="C4" s="156" t="s">
        <v>0</v>
      </c>
      <c r="D4" s="158" t="s">
        <v>12</v>
      </c>
      <c r="E4" s="153" t="s">
        <v>3</v>
      </c>
      <c r="F4" s="161" t="s">
        <v>4</v>
      </c>
      <c r="G4" s="164" t="s">
        <v>7</v>
      </c>
    </row>
    <row r="5" spans="2:7" ht="12.75">
      <c r="B5" s="154"/>
      <c r="C5" s="157"/>
      <c r="D5" s="263"/>
      <c r="E5" s="154"/>
      <c r="F5" s="162"/>
      <c r="G5" s="165"/>
    </row>
    <row r="6" spans="2:7" ht="13.5" thickBot="1">
      <c r="B6" s="155"/>
      <c r="C6" s="224"/>
      <c r="D6" s="264"/>
      <c r="E6" s="155"/>
      <c r="F6" s="163"/>
      <c r="G6" s="166"/>
    </row>
    <row r="7" spans="2:7" ht="30.75" thickBot="1">
      <c r="B7" s="49">
        <v>1</v>
      </c>
      <c r="C7" s="62" t="s">
        <v>90</v>
      </c>
      <c r="D7" s="46">
        <v>7865.84</v>
      </c>
      <c r="E7" s="115" t="s">
        <v>93</v>
      </c>
      <c r="F7" s="113">
        <v>1800</v>
      </c>
      <c r="G7" s="167">
        <f>D11-D14</f>
        <v>7992.92</v>
      </c>
    </row>
    <row r="8" spans="2:7" ht="18.75">
      <c r="B8" s="49">
        <v>2</v>
      </c>
      <c r="C8" s="32" t="s">
        <v>51</v>
      </c>
      <c r="D8" s="98" t="s">
        <v>10</v>
      </c>
      <c r="E8" s="110" t="s">
        <v>170</v>
      </c>
      <c r="F8" s="111">
        <v>4028.58</v>
      </c>
      <c r="G8" s="266"/>
    </row>
    <row r="9" spans="2:7" ht="15">
      <c r="B9" s="50"/>
      <c r="C9" s="97" t="s">
        <v>16</v>
      </c>
      <c r="D9" s="51">
        <v>7299.92</v>
      </c>
      <c r="E9" s="115"/>
      <c r="F9" s="113"/>
      <c r="G9" s="266"/>
    </row>
    <row r="10" spans="2:7" ht="15.75" thickBot="1">
      <c r="B10" s="33"/>
      <c r="C10" s="57" t="s">
        <v>11</v>
      </c>
      <c r="D10" s="40">
        <v>5607</v>
      </c>
      <c r="E10" s="116"/>
      <c r="F10" s="114"/>
      <c r="G10" s="267"/>
    </row>
    <row r="11" spans="2:7" ht="30.75" customHeight="1" thickBot="1">
      <c r="B11" s="170" t="s">
        <v>83</v>
      </c>
      <c r="C11" s="268"/>
      <c r="D11" s="45">
        <f>D9+D10</f>
        <v>12906.92</v>
      </c>
      <c r="E11" s="116"/>
      <c r="F11" s="112"/>
      <c r="G11" s="269" t="s">
        <v>20</v>
      </c>
    </row>
    <row r="12" spans="2:7" ht="34.5" customHeight="1">
      <c r="B12" s="50">
        <v>3</v>
      </c>
      <c r="C12" s="32" t="s">
        <v>51</v>
      </c>
      <c r="D12" s="35" t="s">
        <v>9</v>
      </c>
      <c r="E12" s="116"/>
      <c r="F12" s="112"/>
      <c r="G12" s="270"/>
    </row>
    <row r="13" spans="2:7" ht="29.25" customHeight="1">
      <c r="B13" s="33"/>
      <c r="C13" s="55" t="s">
        <v>8</v>
      </c>
      <c r="D13" s="51">
        <v>0</v>
      </c>
      <c r="E13" s="116"/>
      <c r="F13" s="112"/>
      <c r="G13" s="174">
        <f>D7+D16-F16</f>
        <v>6951.26</v>
      </c>
    </row>
    <row r="14" spans="2:7" ht="12.75">
      <c r="B14" s="177"/>
      <c r="C14" s="274" t="s">
        <v>10</v>
      </c>
      <c r="D14" s="309">
        <v>4914</v>
      </c>
      <c r="E14" s="258"/>
      <c r="F14" s="260"/>
      <c r="G14" s="271"/>
    </row>
    <row r="15" spans="2:7" ht="13.5" thickBot="1">
      <c r="B15" s="273"/>
      <c r="C15" s="275"/>
      <c r="D15" s="277"/>
      <c r="E15" s="284"/>
      <c r="F15" s="285"/>
      <c r="G15" s="271"/>
    </row>
    <row r="16" spans="2:7" ht="15.75" thickBot="1">
      <c r="B16" s="187" t="s">
        <v>87</v>
      </c>
      <c r="C16" s="262"/>
      <c r="D16" s="48">
        <f>D13+D14</f>
        <v>4914</v>
      </c>
      <c r="E16" s="36" t="s">
        <v>2</v>
      </c>
      <c r="F16" s="80">
        <f>SUM(F7:F15)</f>
        <v>5828.58</v>
      </c>
      <c r="G16" s="272"/>
    </row>
    <row r="17" spans="2:7" ht="28.5" customHeight="1">
      <c r="B17" s="5"/>
      <c r="C17" s="6"/>
      <c r="D17" s="19"/>
      <c r="E17" s="12"/>
      <c r="F17" s="14"/>
      <c r="G17" s="26"/>
    </row>
    <row r="18" spans="2:7" ht="18.75">
      <c r="B18" s="5"/>
      <c r="C18" s="2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</sheetData>
  <sheetProtection/>
  <mergeCells count="17">
    <mergeCell ref="B2:G3"/>
    <mergeCell ref="B4:B6"/>
    <mergeCell ref="C4:C6"/>
    <mergeCell ref="D4:D6"/>
    <mergeCell ref="E4:E6"/>
    <mergeCell ref="F4:F6"/>
    <mergeCell ref="G4:G6"/>
    <mergeCell ref="G7:G10"/>
    <mergeCell ref="B11:C11"/>
    <mergeCell ref="G11:G12"/>
    <mergeCell ref="G13:G16"/>
    <mergeCell ref="B14:B15"/>
    <mergeCell ref="C14:C15"/>
    <mergeCell ref="D14:D15"/>
    <mergeCell ref="E14:E15"/>
    <mergeCell ref="F14:F15"/>
    <mergeCell ref="B16:C16"/>
  </mergeCells>
  <printOptions/>
  <pageMargins left="0.7" right="0.7" top="0.75" bottom="0.75" header="0.3" footer="0.3"/>
  <pageSetup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/>
  </sheetPr>
  <dimension ref="B2:G19"/>
  <sheetViews>
    <sheetView zoomScalePageLayoutView="0" workbookViewId="0" topLeftCell="A1">
      <selection activeCell="B2" sqref="B2:G3"/>
    </sheetView>
  </sheetViews>
  <sheetFormatPr defaultColWidth="9.140625" defaultRowHeight="12.75"/>
  <cols>
    <col min="2" max="2" width="5.7109375" style="0" customWidth="1"/>
    <col min="3" max="3" width="24.00390625" style="0" customWidth="1"/>
    <col min="4" max="4" width="16.28125" style="0" customWidth="1"/>
    <col min="5" max="5" width="26.7109375" style="0" customWidth="1"/>
    <col min="6" max="6" width="14.00390625" style="0" customWidth="1"/>
    <col min="7" max="7" width="15.28125" style="0" customWidth="1"/>
  </cols>
  <sheetData>
    <row r="2" spans="2:7" ht="12.75" customHeight="1">
      <c r="B2" s="151" t="s">
        <v>94</v>
      </c>
      <c r="C2" s="151"/>
      <c r="D2" s="151"/>
      <c r="E2" s="151"/>
      <c r="F2" s="151"/>
      <c r="G2" s="151"/>
    </row>
    <row r="3" spans="2:7" ht="13.5" customHeight="1" thickBot="1">
      <c r="B3" s="303"/>
      <c r="C3" s="303"/>
      <c r="D3" s="303"/>
      <c r="E3" s="303"/>
      <c r="F3" s="303"/>
      <c r="G3" s="303"/>
    </row>
    <row r="4" spans="2:7" ht="12.75">
      <c r="B4" s="153" t="s">
        <v>1</v>
      </c>
      <c r="C4" s="156" t="s">
        <v>0</v>
      </c>
      <c r="D4" s="158" t="s">
        <v>12</v>
      </c>
      <c r="E4" s="153" t="s">
        <v>3</v>
      </c>
      <c r="F4" s="161" t="s">
        <v>4</v>
      </c>
      <c r="G4" s="164" t="s">
        <v>7</v>
      </c>
    </row>
    <row r="5" spans="2:7" ht="12.75">
      <c r="B5" s="154"/>
      <c r="C5" s="157"/>
      <c r="D5" s="263"/>
      <c r="E5" s="154"/>
      <c r="F5" s="162"/>
      <c r="G5" s="165"/>
    </row>
    <row r="6" spans="2:7" ht="13.5" thickBot="1">
      <c r="B6" s="155"/>
      <c r="C6" s="224"/>
      <c r="D6" s="264"/>
      <c r="E6" s="155"/>
      <c r="F6" s="163"/>
      <c r="G6" s="166"/>
    </row>
    <row r="7" spans="2:7" ht="30.75" thickBot="1">
      <c r="B7" s="49">
        <v>1</v>
      </c>
      <c r="C7" s="62" t="s">
        <v>86</v>
      </c>
      <c r="D7" s="46">
        <v>80259.89</v>
      </c>
      <c r="E7" s="110" t="s">
        <v>17</v>
      </c>
      <c r="F7" s="111">
        <v>790</v>
      </c>
      <c r="G7" s="167">
        <f>D11-D14</f>
        <v>5203</v>
      </c>
    </row>
    <row r="8" spans="2:7" ht="32.25" customHeight="1" thickBot="1">
      <c r="B8" s="49">
        <v>2</v>
      </c>
      <c r="C8" s="60" t="s">
        <v>53</v>
      </c>
      <c r="D8" s="96" t="s">
        <v>10</v>
      </c>
      <c r="E8" s="64"/>
      <c r="F8" s="81"/>
      <c r="G8" s="266"/>
    </row>
    <row r="9" spans="2:7" ht="15.75">
      <c r="B9" s="50"/>
      <c r="C9" s="97" t="s">
        <v>16</v>
      </c>
      <c r="D9" s="51">
        <v>4306</v>
      </c>
      <c r="E9" s="64"/>
      <c r="F9" s="81"/>
      <c r="G9" s="266"/>
    </row>
    <row r="10" spans="2:7" ht="16.5" thickBot="1">
      <c r="B10" s="33"/>
      <c r="C10" s="57" t="s">
        <v>11</v>
      </c>
      <c r="D10" s="40">
        <v>11328</v>
      </c>
      <c r="E10" s="65"/>
      <c r="F10" s="91"/>
      <c r="G10" s="267"/>
    </row>
    <row r="11" spans="2:7" ht="32.25" customHeight="1" thickBot="1">
      <c r="B11" s="170" t="s">
        <v>2</v>
      </c>
      <c r="C11" s="268"/>
      <c r="D11" s="45">
        <f>D9+D10</f>
        <v>15634</v>
      </c>
      <c r="E11" s="65"/>
      <c r="F11" s="82"/>
      <c r="G11" s="269" t="s">
        <v>20</v>
      </c>
    </row>
    <row r="12" spans="2:7" ht="39" customHeight="1">
      <c r="B12" s="50">
        <v>3</v>
      </c>
      <c r="C12" s="32" t="s">
        <v>53</v>
      </c>
      <c r="D12" s="35" t="s">
        <v>9</v>
      </c>
      <c r="E12" s="65"/>
      <c r="F12" s="82"/>
      <c r="G12" s="270"/>
    </row>
    <row r="13" spans="2:7" ht="36" customHeight="1">
      <c r="B13" s="33"/>
      <c r="C13" s="55" t="s">
        <v>8</v>
      </c>
      <c r="D13" s="51">
        <v>0</v>
      </c>
      <c r="E13" s="65"/>
      <c r="F13" s="82"/>
      <c r="G13" s="174">
        <f>D7+D16-F16</f>
        <v>89900.89</v>
      </c>
    </row>
    <row r="14" spans="2:7" ht="12.75">
      <c r="B14" s="177"/>
      <c r="C14" s="274" t="s">
        <v>10</v>
      </c>
      <c r="D14" s="309">
        <v>10431</v>
      </c>
      <c r="E14" s="278"/>
      <c r="F14" s="328"/>
      <c r="G14" s="271"/>
    </row>
    <row r="15" spans="2:7" ht="13.5" thickBot="1">
      <c r="B15" s="273"/>
      <c r="C15" s="275"/>
      <c r="D15" s="277"/>
      <c r="E15" s="279"/>
      <c r="F15" s="329"/>
      <c r="G15" s="271"/>
    </row>
    <row r="16" spans="2:7" ht="15.75" thickBot="1">
      <c r="B16" s="187" t="s">
        <v>2</v>
      </c>
      <c r="C16" s="262"/>
      <c r="D16" s="48">
        <f>D13+D14</f>
        <v>10431</v>
      </c>
      <c r="E16" s="36" t="s">
        <v>2</v>
      </c>
      <c r="F16" s="68">
        <f>SUM(F7:F15)</f>
        <v>790</v>
      </c>
      <c r="G16" s="272"/>
    </row>
    <row r="17" spans="2:7" ht="18.75">
      <c r="B17" s="5"/>
      <c r="C17" s="6"/>
      <c r="D17" s="19"/>
      <c r="E17" s="12"/>
      <c r="F17" s="14"/>
      <c r="G17" s="26"/>
    </row>
    <row r="18" spans="2:7" ht="18.75">
      <c r="B18" s="5"/>
      <c r="C18" s="2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</sheetData>
  <sheetProtection/>
  <mergeCells count="17">
    <mergeCell ref="B2:G3"/>
    <mergeCell ref="B4:B6"/>
    <mergeCell ref="C4:C6"/>
    <mergeCell ref="D4:D6"/>
    <mergeCell ref="E4:E6"/>
    <mergeCell ref="F4:F6"/>
    <mergeCell ref="G4:G6"/>
    <mergeCell ref="G7:G10"/>
    <mergeCell ref="B11:C11"/>
    <mergeCell ref="G11:G12"/>
    <mergeCell ref="G13:G16"/>
    <mergeCell ref="B14:B15"/>
    <mergeCell ref="C14:C15"/>
    <mergeCell ref="D14:D15"/>
    <mergeCell ref="E14:E15"/>
    <mergeCell ref="F14:F15"/>
    <mergeCell ref="B16:C16"/>
  </mergeCells>
  <printOptions/>
  <pageMargins left="0.7" right="0.7" top="0.75" bottom="0.75" header="0.3" footer="0.3"/>
  <pageSetup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/>
  </sheetPr>
  <dimension ref="B2:G19"/>
  <sheetViews>
    <sheetView zoomScalePageLayoutView="0" workbookViewId="0" topLeftCell="A1">
      <selection activeCell="B2" sqref="B2:G3"/>
    </sheetView>
  </sheetViews>
  <sheetFormatPr defaultColWidth="9.140625" defaultRowHeight="12.75"/>
  <cols>
    <col min="1" max="1" width="11.8515625" style="0" customWidth="1"/>
    <col min="2" max="2" width="6.00390625" style="0" customWidth="1"/>
    <col min="3" max="3" width="27.28125" style="0" customWidth="1"/>
    <col min="4" max="4" width="16.7109375" style="0" customWidth="1"/>
    <col min="5" max="5" width="27.28125" style="0" customWidth="1"/>
    <col min="6" max="6" width="19.140625" style="0" customWidth="1"/>
    <col min="7" max="7" width="15.421875" style="0" customWidth="1"/>
  </cols>
  <sheetData>
    <row r="2" spans="2:7" ht="12.75" customHeight="1">
      <c r="B2" s="151" t="s">
        <v>94</v>
      </c>
      <c r="C2" s="151"/>
      <c r="D2" s="151"/>
      <c r="E2" s="151"/>
      <c r="F2" s="151"/>
      <c r="G2" s="151"/>
    </row>
    <row r="3" spans="2:7" ht="13.5" customHeight="1" thickBot="1">
      <c r="B3" s="303"/>
      <c r="C3" s="303"/>
      <c r="D3" s="303"/>
      <c r="E3" s="303"/>
      <c r="F3" s="303"/>
      <c r="G3" s="303"/>
    </row>
    <row r="4" spans="2:7" ht="12.75">
      <c r="B4" s="153" t="s">
        <v>1</v>
      </c>
      <c r="C4" s="156" t="s">
        <v>0</v>
      </c>
      <c r="D4" s="158" t="s">
        <v>12</v>
      </c>
      <c r="E4" s="153" t="s">
        <v>3</v>
      </c>
      <c r="F4" s="161" t="s">
        <v>4</v>
      </c>
      <c r="G4" s="164" t="s">
        <v>7</v>
      </c>
    </row>
    <row r="5" spans="2:7" ht="12.75">
      <c r="B5" s="154"/>
      <c r="C5" s="157"/>
      <c r="D5" s="263"/>
      <c r="E5" s="154"/>
      <c r="F5" s="162"/>
      <c r="G5" s="165"/>
    </row>
    <row r="6" spans="2:7" ht="13.5" thickBot="1">
      <c r="B6" s="155"/>
      <c r="C6" s="224"/>
      <c r="D6" s="264"/>
      <c r="E6" s="155"/>
      <c r="F6" s="163"/>
      <c r="G6" s="166"/>
    </row>
    <row r="7" spans="2:7" ht="30.75" thickBot="1">
      <c r="B7" s="49">
        <v>1</v>
      </c>
      <c r="C7" s="79" t="s">
        <v>90</v>
      </c>
      <c r="D7" s="46">
        <v>31813.01</v>
      </c>
      <c r="E7" s="110"/>
      <c r="F7" s="111"/>
      <c r="G7" s="167">
        <f>D11-D14</f>
        <v>1111.2000000000007</v>
      </c>
    </row>
    <row r="8" spans="2:7" ht="46.5" customHeight="1" thickBot="1">
      <c r="B8" s="49">
        <v>2</v>
      </c>
      <c r="C8" s="60" t="s">
        <v>52</v>
      </c>
      <c r="D8" s="96" t="s">
        <v>10</v>
      </c>
      <c r="E8" s="64"/>
      <c r="F8" s="81"/>
      <c r="G8" s="266"/>
    </row>
    <row r="9" spans="2:7" ht="15.75">
      <c r="B9" s="50"/>
      <c r="C9" s="97" t="s">
        <v>16</v>
      </c>
      <c r="D9" s="51">
        <v>897.47</v>
      </c>
      <c r="E9" s="64"/>
      <c r="F9" s="81"/>
      <c r="G9" s="266"/>
    </row>
    <row r="10" spans="2:7" ht="16.5" thickBot="1">
      <c r="B10" s="33"/>
      <c r="C10" s="57" t="s">
        <v>11</v>
      </c>
      <c r="D10" s="40">
        <v>5385.6</v>
      </c>
      <c r="E10" s="65"/>
      <c r="F10" s="85"/>
      <c r="G10" s="267"/>
    </row>
    <row r="11" spans="2:7" ht="31.5" customHeight="1" thickBot="1">
      <c r="B11" s="170" t="s">
        <v>83</v>
      </c>
      <c r="C11" s="268"/>
      <c r="D11" s="45">
        <f>D9+D10</f>
        <v>6283.070000000001</v>
      </c>
      <c r="E11" s="65"/>
      <c r="F11" s="82"/>
      <c r="G11" s="269" t="s">
        <v>20</v>
      </c>
    </row>
    <row r="12" spans="2:7" ht="36" customHeight="1">
      <c r="B12" s="50">
        <v>3</v>
      </c>
      <c r="C12" s="32" t="s">
        <v>52</v>
      </c>
      <c r="D12" s="35" t="s">
        <v>9</v>
      </c>
      <c r="E12" s="65"/>
      <c r="F12" s="82"/>
      <c r="G12" s="270"/>
    </row>
    <row r="13" spans="2:7" ht="36" customHeight="1">
      <c r="B13" s="33"/>
      <c r="C13" s="55" t="s">
        <v>8</v>
      </c>
      <c r="D13" s="51">
        <v>0</v>
      </c>
      <c r="E13" s="65"/>
      <c r="F13" s="82"/>
      <c r="G13" s="174">
        <f>D7+D16-F16</f>
        <v>36984.88</v>
      </c>
    </row>
    <row r="14" spans="2:7" ht="12.75">
      <c r="B14" s="177"/>
      <c r="C14" s="274" t="s">
        <v>10</v>
      </c>
      <c r="D14" s="309">
        <v>5171.87</v>
      </c>
      <c r="E14" s="330"/>
      <c r="F14" s="332"/>
      <c r="G14" s="271"/>
    </row>
    <row r="15" spans="2:7" ht="13.5" thickBot="1">
      <c r="B15" s="273"/>
      <c r="C15" s="275"/>
      <c r="D15" s="277"/>
      <c r="E15" s="331"/>
      <c r="F15" s="333"/>
      <c r="G15" s="271"/>
    </row>
    <row r="16" spans="2:7" ht="15.75" thickBot="1">
      <c r="B16" s="187" t="s">
        <v>87</v>
      </c>
      <c r="C16" s="262"/>
      <c r="D16" s="48">
        <f>D13+D14</f>
        <v>5171.87</v>
      </c>
      <c r="E16" s="36" t="s">
        <v>2</v>
      </c>
      <c r="F16" s="68">
        <f>SUM(F7:F15)</f>
        <v>0</v>
      </c>
      <c r="G16" s="272"/>
    </row>
    <row r="17" spans="2:7" ht="18.75" customHeight="1">
      <c r="B17" s="5"/>
      <c r="C17" s="6"/>
      <c r="D17" s="19"/>
      <c r="E17" s="12"/>
      <c r="F17" s="14"/>
      <c r="G17" s="26"/>
    </row>
    <row r="18" spans="2:7" ht="18.75">
      <c r="B18" s="5"/>
      <c r="C18" s="69"/>
      <c r="D18" s="19"/>
      <c r="E18" s="12"/>
      <c r="F18" s="14"/>
      <c r="G18" s="26"/>
    </row>
    <row r="19" spans="2:7" ht="18.75">
      <c r="B19" s="5"/>
      <c r="C19" s="69"/>
      <c r="D19" s="19"/>
      <c r="E19" s="12"/>
      <c r="F19" s="14"/>
      <c r="G19" s="26"/>
    </row>
  </sheetData>
  <sheetProtection/>
  <mergeCells count="17">
    <mergeCell ref="B2:G3"/>
    <mergeCell ref="B4:B6"/>
    <mergeCell ref="C4:C6"/>
    <mergeCell ref="D4:D6"/>
    <mergeCell ref="E4:E6"/>
    <mergeCell ref="F4:F6"/>
    <mergeCell ref="G4:G6"/>
    <mergeCell ref="G7:G10"/>
    <mergeCell ref="B11:C11"/>
    <mergeCell ref="G11:G12"/>
    <mergeCell ref="G13:G16"/>
    <mergeCell ref="B14:B15"/>
    <mergeCell ref="C14:C15"/>
    <mergeCell ref="D14:D15"/>
    <mergeCell ref="E14:E15"/>
    <mergeCell ref="F14:F15"/>
    <mergeCell ref="B16:C16"/>
  </mergeCells>
  <printOptions/>
  <pageMargins left="0.7" right="0.7" top="0.75" bottom="0.75" header="0.3" footer="0.3"/>
  <pageSetup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/>
  </sheetPr>
  <dimension ref="B2:G19"/>
  <sheetViews>
    <sheetView zoomScalePageLayoutView="0" workbookViewId="0" topLeftCell="A1">
      <selection activeCell="D16" sqref="D16"/>
    </sheetView>
  </sheetViews>
  <sheetFormatPr defaultColWidth="9.140625" defaultRowHeight="12.75"/>
  <cols>
    <col min="2" max="2" width="5.57421875" style="0" customWidth="1"/>
    <col min="3" max="3" width="27.00390625" style="0" customWidth="1"/>
    <col min="4" max="4" width="16.00390625" style="0" customWidth="1"/>
    <col min="5" max="5" width="34.8515625" style="0" customWidth="1"/>
    <col min="6" max="6" width="13.8515625" style="0" customWidth="1"/>
    <col min="7" max="7" width="15.421875" style="0" customWidth="1"/>
  </cols>
  <sheetData>
    <row r="2" spans="2:7" ht="12.75" customHeight="1">
      <c r="B2" s="151" t="s">
        <v>94</v>
      </c>
      <c r="C2" s="151"/>
      <c r="D2" s="151"/>
      <c r="E2" s="151"/>
      <c r="F2" s="151"/>
      <c r="G2" s="151"/>
    </row>
    <row r="3" spans="2:7" ht="13.5" customHeight="1" thickBot="1">
      <c r="B3" s="303"/>
      <c r="C3" s="303"/>
      <c r="D3" s="303"/>
      <c r="E3" s="303"/>
      <c r="F3" s="303"/>
      <c r="G3" s="303"/>
    </row>
    <row r="4" spans="2:7" ht="12.75">
      <c r="B4" s="153" t="s">
        <v>1</v>
      </c>
      <c r="C4" s="156" t="s">
        <v>0</v>
      </c>
      <c r="D4" s="158" t="s">
        <v>12</v>
      </c>
      <c r="E4" s="153" t="s">
        <v>3</v>
      </c>
      <c r="F4" s="161" t="s">
        <v>4</v>
      </c>
      <c r="G4" s="164" t="s">
        <v>7</v>
      </c>
    </row>
    <row r="5" spans="2:7" ht="12.75">
      <c r="B5" s="154"/>
      <c r="C5" s="157"/>
      <c r="D5" s="263"/>
      <c r="E5" s="154"/>
      <c r="F5" s="162"/>
      <c r="G5" s="165"/>
    </row>
    <row r="6" spans="2:7" ht="13.5" thickBot="1">
      <c r="B6" s="155"/>
      <c r="C6" s="224"/>
      <c r="D6" s="264"/>
      <c r="E6" s="155"/>
      <c r="F6" s="163"/>
      <c r="G6" s="166"/>
    </row>
    <row r="7" spans="2:7" ht="45.75" thickBot="1">
      <c r="B7" s="49">
        <v>1</v>
      </c>
      <c r="C7" s="79" t="s">
        <v>91</v>
      </c>
      <c r="D7" s="46">
        <v>32521.73</v>
      </c>
      <c r="E7" s="115" t="s">
        <v>171</v>
      </c>
      <c r="F7" s="113">
        <v>84995.76</v>
      </c>
      <c r="G7" s="167">
        <f>D11-D14</f>
        <v>5604.039999999994</v>
      </c>
    </row>
    <row r="8" spans="2:7" ht="36" customHeight="1" thickBot="1">
      <c r="B8" s="49">
        <v>2</v>
      </c>
      <c r="C8" s="60" t="s">
        <v>54</v>
      </c>
      <c r="D8" s="96" t="s">
        <v>10</v>
      </c>
      <c r="E8" s="115"/>
      <c r="F8" s="113"/>
      <c r="G8" s="266"/>
    </row>
    <row r="9" spans="2:7" ht="15">
      <c r="B9" s="50"/>
      <c r="C9" s="97" t="s">
        <v>16</v>
      </c>
      <c r="D9" s="51">
        <v>6236.99</v>
      </c>
      <c r="E9" s="115"/>
      <c r="F9" s="113"/>
      <c r="G9" s="266"/>
    </row>
    <row r="10" spans="2:7" ht="15.75" thickBot="1">
      <c r="B10" s="33"/>
      <c r="C10" s="57" t="s">
        <v>11</v>
      </c>
      <c r="D10" s="40">
        <v>53812.71</v>
      </c>
      <c r="E10" s="116"/>
      <c r="F10" s="114"/>
      <c r="G10" s="267"/>
    </row>
    <row r="11" spans="2:7" ht="33" customHeight="1" thickBot="1">
      <c r="B11" s="170" t="s">
        <v>2</v>
      </c>
      <c r="C11" s="268"/>
      <c r="D11" s="45">
        <f>D9+D10</f>
        <v>60049.7</v>
      </c>
      <c r="E11" s="116"/>
      <c r="F11" s="112"/>
      <c r="G11" s="269" t="s">
        <v>20</v>
      </c>
    </row>
    <row r="12" spans="2:7" ht="35.25" customHeight="1">
      <c r="B12" s="50">
        <v>3</v>
      </c>
      <c r="C12" s="32" t="s">
        <v>54</v>
      </c>
      <c r="D12" s="35" t="s">
        <v>9</v>
      </c>
      <c r="E12" s="116"/>
      <c r="F12" s="112"/>
      <c r="G12" s="270"/>
    </row>
    <row r="13" spans="2:7" ht="42" customHeight="1">
      <c r="B13" s="33"/>
      <c r="C13" s="55" t="s">
        <v>8</v>
      </c>
      <c r="D13" s="51">
        <v>0</v>
      </c>
      <c r="E13" s="116"/>
      <c r="F13" s="112"/>
      <c r="G13" s="174">
        <f>D7+D16-F16</f>
        <v>1971.6300000000047</v>
      </c>
    </row>
    <row r="14" spans="2:7" ht="12.75">
      <c r="B14" s="177"/>
      <c r="C14" s="274" t="s">
        <v>10</v>
      </c>
      <c r="D14" s="309">
        <v>54445.66</v>
      </c>
      <c r="E14" s="258"/>
      <c r="F14" s="260"/>
      <c r="G14" s="271"/>
    </row>
    <row r="15" spans="2:7" ht="13.5" thickBot="1">
      <c r="B15" s="273"/>
      <c r="C15" s="275"/>
      <c r="D15" s="277"/>
      <c r="E15" s="284"/>
      <c r="F15" s="285"/>
      <c r="G15" s="271"/>
    </row>
    <row r="16" spans="2:7" ht="15.75" thickBot="1">
      <c r="B16" s="187" t="s">
        <v>2</v>
      </c>
      <c r="C16" s="262"/>
      <c r="D16" s="48">
        <f>D13+D14</f>
        <v>54445.66</v>
      </c>
      <c r="E16" s="36" t="s">
        <v>2</v>
      </c>
      <c r="F16" s="80">
        <f>SUM(F7:F15)</f>
        <v>84995.76</v>
      </c>
      <c r="G16" s="272"/>
    </row>
    <row r="17" spans="2:7" ht="18.75">
      <c r="B17" s="5"/>
      <c r="C17" s="6"/>
      <c r="D17" s="19"/>
      <c r="E17" s="12"/>
      <c r="F17" s="14"/>
      <c r="G17" s="26"/>
    </row>
    <row r="18" spans="2:7" ht="18.75">
      <c r="B18" s="5"/>
      <c r="C18" s="69"/>
      <c r="D18" s="19"/>
      <c r="E18" s="12"/>
      <c r="F18" s="14"/>
      <c r="G18" s="26"/>
    </row>
    <row r="19" spans="2:7" ht="18.75">
      <c r="B19" s="5"/>
      <c r="C19" s="69"/>
      <c r="D19" s="19"/>
      <c r="E19" s="12"/>
      <c r="F19" s="14"/>
      <c r="G19" s="26"/>
    </row>
  </sheetData>
  <sheetProtection/>
  <mergeCells count="17">
    <mergeCell ref="B2:G3"/>
    <mergeCell ref="B4:B6"/>
    <mergeCell ref="C4:C6"/>
    <mergeCell ref="D4:D6"/>
    <mergeCell ref="E4:E6"/>
    <mergeCell ref="F4:F6"/>
    <mergeCell ref="G4:G6"/>
    <mergeCell ref="G7:G10"/>
    <mergeCell ref="B11:C11"/>
    <mergeCell ref="G11:G12"/>
    <mergeCell ref="G13:G16"/>
    <mergeCell ref="B14:B15"/>
    <mergeCell ref="C14:C15"/>
    <mergeCell ref="D14:D15"/>
    <mergeCell ref="E14:E15"/>
    <mergeCell ref="F14:F15"/>
    <mergeCell ref="B16:C1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34"/>
  <sheetViews>
    <sheetView zoomScalePageLayoutView="0" workbookViewId="0" topLeftCell="A1">
      <selection activeCell="J4" sqref="J4:S4"/>
    </sheetView>
  </sheetViews>
  <sheetFormatPr defaultColWidth="9.140625" defaultRowHeight="12.75"/>
  <cols>
    <col min="1" max="1" width="8.421875" style="0" customWidth="1"/>
    <col min="2" max="2" width="7.00390625" style="0" customWidth="1"/>
    <col min="3" max="3" width="23.7109375" style="0" customWidth="1"/>
    <col min="4" max="4" width="17.57421875" style="0" customWidth="1"/>
    <col min="5" max="5" width="31.00390625" style="0" customWidth="1"/>
    <col min="6" max="6" width="13.8515625" style="0" customWidth="1"/>
    <col min="7" max="7" width="18.140625" style="0" customWidth="1"/>
    <col min="10" max="10" width="11.57421875" style="0" customWidth="1"/>
  </cols>
  <sheetData>
    <row r="2" spans="2:19" ht="99.75" customHeight="1">
      <c r="B2" s="151" t="s">
        <v>94</v>
      </c>
      <c r="C2" s="151"/>
      <c r="D2" s="151"/>
      <c r="E2" s="151"/>
      <c r="F2" s="151"/>
      <c r="G2" s="151"/>
      <c r="J2" s="216" t="s">
        <v>233</v>
      </c>
      <c r="K2" s="216"/>
      <c r="L2" s="216"/>
      <c r="M2" s="216"/>
      <c r="N2" s="216"/>
      <c r="O2" s="216"/>
      <c r="P2" s="216"/>
      <c r="Q2" s="216"/>
      <c r="R2" s="216"/>
      <c r="S2" s="216"/>
    </row>
    <row r="3" spans="2:19" ht="13.5" customHeight="1" thickBot="1">
      <c r="B3" s="152"/>
      <c r="C3" s="152"/>
      <c r="D3" s="152"/>
      <c r="E3" s="152"/>
      <c r="F3" s="152"/>
      <c r="G3" s="152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2.75">
      <c r="B4" s="153" t="s">
        <v>1</v>
      </c>
      <c r="C4" s="156" t="s">
        <v>0</v>
      </c>
      <c r="D4" s="158" t="s">
        <v>12</v>
      </c>
      <c r="E4" s="153" t="s">
        <v>3</v>
      </c>
      <c r="F4" s="161" t="s">
        <v>4</v>
      </c>
      <c r="G4" s="164" t="s">
        <v>7</v>
      </c>
      <c r="J4" s="217" t="s">
        <v>252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2.75">
      <c r="B5" s="154"/>
      <c r="C5" s="157"/>
      <c r="D5" s="159"/>
      <c r="E5" s="154"/>
      <c r="F5" s="162"/>
      <c r="G5" s="165"/>
      <c r="J5" s="218" t="s">
        <v>234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19" ht="13.5" thickBot="1">
      <c r="B6" s="155"/>
      <c r="C6" s="224"/>
      <c r="D6" s="160"/>
      <c r="E6" s="155"/>
      <c r="F6" s="163"/>
      <c r="G6" s="166"/>
      <c r="J6" s="218" t="s">
        <v>235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7" ht="36" customHeight="1" thickBot="1">
      <c r="B7" s="49">
        <v>1</v>
      </c>
      <c r="C7" s="79" t="s">
        <v>86</v>
      </c>
      <c r="D7" s="46">
        <v>253441.37</v>
      </c>
      <c r="E7" s="110" t="s">
        <v>104</v>
      </c>
      <c r="F7" s="111">
        <v>1510</v>
      </c>
      <c r="G7" s="251">
        <f>D11-D14</f>
        <v>33975.68000000002</v>
      </c>
    </row>
    <row r="8" spans="2:7" ht="31.5" customHeight="1" thickBot="1">
      <c r="B8" s="49">
        <v>2</v>
      </c>
      <c r="C8" s="60" t="s">
        <v>18</v>
      </c>
      <c r="D8" s="96" t="s">
        <v>10</v>
      </c>
      <c r="E8" s="112" t="s">
        <v>105</v>
      </c>
      <c r="F8" s="113">
        <v>3630</v>
      </c>
      <c r="G8" s="252"/>
    </row>
    <row r="9" spans="2:19" ht="34.5" customHeight="1" thickBot="1">
      <c r="B9" s="50"/>
      <c r="C9" s="97" t="s">
        <v>16</v>
      </c>
      <c r="D9" s="51">
        <v>38245.8</v>
      </c>
      <c r="E9" s="112" t="s">
        <v>106</v>
      </c>
      <c r="F9" s="113">
        <v>408490</v>
      </c>
      <c r="G9" s="252"/>
      <c r="J9" s="219" t="s">
        <v>206</v>
      </c>
      <c r="K9" s="220"/>
      <c r="L9" s="220"/>
      <c r="M9" s="220"/>
      <c r="N9" s="220"/>
      <c r="O9" s="220"/>
      <c r="P9" s="220"/>
      <c r="Q9" s="221"/>
      <c r="R9" s="256">
        <v>39975.93</v>
      </c>
      <c r="S9" s="223"/>
    </row>
    <row r="10" spans="2:7" ht="27.75" customHeight="1" thickBot="1">
      <c r="B10" s="33"/>
      <c r="C10" s="57" t="s">
        <v>11</v>
      </c>
      <c r="D10" s="40">
        <v>165583.84</v>
      </c>
      <c r="E10" s="112" t="s">
        <v>107</v>
      </c>
      <c r="F10" s="114">
        <v>560</v>
      </c>
      <c r="G10" s="253"/>
    </row>
    <row r="11" spans="2:19" ht="31.5" customHeight="1" thickBot="1">
      <c r="B11" s="170" t="s">
        <v>2</v>
      </c>
      <c r="C11" s="171"/>
      <c r="D11" s="45">
        <f>D9+D10</f>
        <v>203829.64</v>
      </c>
      <c r="E11" s="112" t="s">
        <v>108</v>
      </c>
      <c r="F11" s="112">
        <v>5090</v>
      </c>
      <c r="G11" s="172" t="s">
        <v>20</v>
      </c>
      <c r="J11" s="203" t="s">
        <v>207</v>
      </c>
      <c r="K11" s="203"/>
      <c r="L11" s="203"/>
      <c r="M11" s="203"/>
      <c r="N11" s="203"/>
      <c r="O11" s="203"/>
      <c r="P11" s="203"/>
      <c r="Q11" s="203"/>
      <c r="R11" s="204">
        <v>33975.68</v>
      </c>
      <c r="S11" s="228"/>
    </row>
    <row r="12" spans="2:19" ht="35.25" customHeight="1">
      <c r="B12" s="50">
        <v>3</v>
      </c>
      <c r="C12" s="32" t="s">
        <v>18</v>
      </c>
      <c r="D12" s="35" t="s">
        <v>9</v>
      </c>
      <c r="E12" s="112" t="s">
        <v>17</v>
      </c>
      <c r="F12" s="112">
        <v>820</v>
      </c>
      <c r="G12" s="173"/>
      <c r="J12" s="203" t="s">
        <v>208</v>
      </c>
      <c r="K12" s="203"/>
      <c r="L12" s="203"/>
      <c r="M12" s="203"/>
      <c r="N12" s="203"/>
      <c r="O12" s="203"/>
      <c r="P12" s="203"/>
      <c r="Q12" s="203"/>
      <c r="R12" s="204">
        <v>34900.68</v>
      </c>
      <c r="S12" s="228"/>
    </row>
    <row r="13" spans="2:19" ht="38.25">
      <c r="B13" s="33"/>
      <c r="C13" s="34" t="s">
        <v>8</v>
      </c>
      <c r="D13" s="44">
        <v>36780.6</v>
      </c>
      <c r="E13" s="109"/>
      <c r="F13" s="108"/>
      <c r="G13" s="174">
        <f>D7+D16-F16</f>
        <v>39975.92999999999</v>
      </c>
      <c r="R13" s="146"/>
      <c r="S13" s="146"/>
    </row>
    <row r="14" spans="2:19" ht="12.75">
      <c r="B14" s="177"/>
      <c r="C14" s="179" t="s">
        <v>10</v>
      </c>
      <c r="D14" s="181">
        <v>169853.96</v>
      </c>
      <c r="E14" s="254"/>
      <c r="F14" s="254"/>
      <c r="G14" s="175"/>
      <c r="J14" s="200" t="s">
        <v>209</v>
      </c>
      <c r="K14" s="200"/>
      <c r="L14" s="200"/>
      <c r="M14" s="200"/>
      <c r="N14" s="200"/>
      <c r="O14" s="200"/>
      <c r="P14" s="200"/>
      <c r="Q14" s="200"/>
      <c r="R14" s="229">
        <v>45783</v>
      </c>
      <c r="S14" s="229"/>
    </row>
    <row r="15" spans="2:19" ht="13.5" thickBot="1">
      <c r="B15" s="178"/>
      <c r="C15" s="180"/>
      <c r="D15" s="182"/>
      <c r="E15" s="255"/>
      <c r="F15" s="255"/>
      <c r="G15" s="175"/>
      <c r="J15" s="200" t="s">
        <v>210</v>
      </c>
      <c r="K15" s="200"/>
      <c r="L15" s="200"/>
      <c r="M15" s="200"/>
      <c r="N15" s="200"/>
      <c r="O15" s="200"/>
      <c r="P15" s="200"/>
      <c r="Q15" s="200"/>
      <c r="R15" s="229">
        <v>0</v>
      </c>
      <c r="S15" s="229"/>
    </row>
    <row r="16" spans="2:19" ht="25.5" customHeight="1" thickBot="1">
      <c r="B16" s="187" t="s">
        <v>2</v>
      </c>
      <c r="C16" s="171"/>
      <c r="D16" s="48">
        <f>D13+D14</f>
        <v>206634.56</v>
      </c>
      <c r="E16" s="36" t="s">
        <v>2</v>
      </c>
      <c r="F16" s="80">
        <f>SUM(F7:F15)</f>
        <v>420100</v>
      </c>
      <c r="G16" s="176"/>
      <c r="J16" s="150"/>
      <c r="K16" s="150"/>
      <c r="L16" s="150"/>
      <c r="M16" s="150"/>
      <c r="N16" s="150"/>
      <c r="O16" s="150"/>
      <c r="P16" s="150"/>
      <c r="Q16" s="150"/>
      <c r="R16" s="146"/>
      <c r="S16" s="146"/>
    </row>
    <row r="17" spans="2:19" ht="18.75">
      <c r="B17" s="5"/>
      <c r="C17" s="6"/>
      <c r="D17" s="19"/>
      <c r="E17" s="12"/>
      <c r="F17" s="14"/>
      <c r="G17" s="26"/>
      <c r="J17" s="200" t="s">
        <v>211</v>
      </c>
      <c r="K17" s="200"/>
      <c r="L17" s="200"/>
      <c r="M17" s="200"/>
      <c r="N17" s="200"/>
      <c r="O17" s="200"/>
      <c r="P17" s="200"/>
      <c r="Q17" s="200"/>
      <c r="R17" s="202">
        <v>43802.39</v>
      </c>
      <c r="S17" s="202"/>
    </row>
    <row r="18" spans="2:19" ht="18.75">
      <c r="B18" s="5"/>
      <c r="C18" s="2"/>
      <c r="D18" s="19"/>
      <c r="E18" s="12"/>
      <c r="F18" s="14"/>
      <c r="G18" s="26"/>
      <c r="J18" s="200" t="s">
        <v>212</v>
      </c>
      <c r="K18" s="200"/>
      <c r="L18" s="200"/>
      <c r="M18" s="200"/>
      <c r="N18" s="200"/>
      <c r="O18" s="200"/>
      <c r="P18" s="200"/>
      <c r="Q18" s="200"/>
      <c r="R18" s="202">
        <v>25095.55</v>
      </c>
      <c r="S18" s="202"/>
    </row>
    <row r="19" spans="2:19" ht="18.75">
      <c r="B19" s="5"/>
      <c r="C19" s="2"/>
      <c r="D19" s="19"/>
      <c r="E19" s="12"/>
      <c r="F19" s="14"/>
      <c r="G19" s="26"/>
      <c r="R19" s="146"/>
      <c r="S19" s="146"/>
    </row>
    <row r="20" spans="10:19" ht="12.75">
      <c r="J20" s="200" t="s">
        <v>213</v>
      </c>
      <c r="K20" s="200"/>
      <c r="L20" s="200"/>
      <c r="M20" s="200"/>
      <c r="N20" s="200"/>
      <c r="O20" s="200"/>
      <c r="P20" s="200"/>
      <c r="Q20" s="200"/>
      <c r="R20" s="202">
        <v>36432.2</v>
      </c>
      <c r="S20" s="202"/>
    </row>
    <row r="22" spans="10:19" ht="15.75" thickBot="1">
      <c r="J22" s="241" t="s">
        <v>214</v>
      </c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0:19" ht="12.75">
      <c r="J23" s="242" t="s">
        <v>236</v>
      </c>
      <c r="K23" s="243"/>
      <c r="L23" s="243"/>
      <c r="M23" s="243"/>
      <c r="N23" s="243"/>
      <c r="O23" s="243"/>
      <c r="P23" s="243"/>
      <c r="Q23" s="243"/>
      <c r="R23" s="244">
        <v>1040</v>
      </c>
      <c r="S23" s="245"/>
    </row>
    <row r="24" spans="10:19" ht="12.75">
      <c r="J24" s="230" t="s">
        <v>237</v>
      </c>
      <c r="K24" s="231"/>
      <c r="L24" s="231"/>
      <c r="M24" s="231"/>
      <c r="N24" s="231"/>
      <c r="O24" s="231"/>
      <c r="P24" s="231"/>
      <c r="Q24" s="231"/>
      <c r="R24" s="232">
        <v>37940.68</v>
      </c>
      <c r="S24" s="233"/>
    </row>
    <row r="25" spans="10:19" ht="12.75">
      <c r="J25" s="230" t="s">
        <v>238</v>
      </c>
      <c r="K25" s="231"/>
      <c r="L25" s="231"/>
      <c r="M25" s="231"/>
      <c r="N25" s="231"/>
      <c r="O25" s="231"/>
      <c r="P25" s="231"/>
      <c r="Q25" s="231"/>
      <c r="R25" s="232">
        <v>42807</v>
      </c>
      <c r="S25" s="233"/>
    </row>
    <row r="26" spans="10:19" ht="12.75">
      <c r="J26" s="230" t="s">
        <v>239</v>
      </c>
      <c r="K26" s="231"/>
      <c r="L26" s="231"/>
      <c r="M26" s="231"/>
      <c r="N26" s="231"/>
      <c r="O26" s="231"/>
      <c r="P26" s="231"/>
      <c r="Q26" s="231"/>
      <c r="R26" s="232">
        <v>1380</v>
      </c>
      <c r="S26" s="233"/>
    </row>
    <row r="27" spans="10:19" ht="12.75">
      <c r="J27" s="230"/>
      <c r="K27" s="231"/>
      <c r="L27" s="231"/>
      <c r="M27" s="231"/>
      <c r="N27" s="231"/>
      <c r="O27" s="231"/>
      <c r="P27" s="231"/>
      <c r="Q27" s="231"/>
      <c r="R27" s="234"/>
      <c r="S27" s="235"/>
    </row>
    <row r="28" spans="10:19" ht="12.75">
      <c r="J28" s="230"/>
      <c r="K28" s="231"/>
      <c r="L28" s="231"/>
      <c r="M28" s="231"/>
      <c r="N28" s="231"/>
      <c r="O28" s="231"/>
      <c r="P28" s="231"/>
      <c r="Q28" s="231"/>
      <c r="R28" s="234"/>
      <c r="S28" s="235"/>
    </row>
    <row r="29" spans="10:19" ht="12.75">
      <c r="J29" s="230"/>
      <c r="K29" s="231"/>
      <c r="L29" s="231"/>
      <c r="M29" s="231"/>
      <c r="N29" s="231"/>
      <c r="O29" s="231"/>
      <c r="P29" s="231"/>
      <c r="Q29" s="231"/>
      <c r="R29" s="234"/>
      <c r="S29" s="235"/>
    </row>
    <row r="30" spans="10:19" ht="15.75" thickBot="1">
      <c r="J30" s="236" t="s">
        <v>2</v>
      </c>
      <c r="K30" s="237"/>
      <c r="L30" s="237"/>
      <c r="M30" s="237"/>
      <c r="N30" s="237"/>
      <c r="O30" s="237"/>
      <c r="P30" s="237"/>
      <c r="Q30" s="237"/>
      <c r="R30" s="238">
        <f>SUM(R23:R29)</f>
        <v>83167.68</v>
      </c>
      <c r="S30" s="239"/>
    </row>
    <row r="31" spans="10:17" ht="12.75">
      <c r="J31" s="147"/>
      <c r="K31" s="147"/>
      <c r="L31" s="147"/>
      <c r="M31" s="147"/>
      <c r="N31" s="147"/>
      <c r="O31" s="147"/>
      <c r="P31" s="147"/>
      <c r="Q31" s="147"/>
    </row>
    <row r="32" spans="10:19" ht="12.75">
      <c r="J32" s="203" t="s">
        <v>217</v>
      </c>
      <c r="K32" s="203"/>
      <c r="L32" s="203"/>
      <c r="M32" s="203"/>
      <c r="N32" s="203"/>
      <c r="O32" s="203"/>
      <c r="P32" s="203"/>
      <c r="Q32" s="203"/>
      <c r="R32" s="195">
        <f>R11+R12+R14+R15-R17-R18</f>
        <v>45761.42</v>
      </c>
      <c r="S32" s="246"/>
    </row>
    <row r="33" spans="10:19" ht="13.5" thickBot="1">
      <c r="J33" s="148"/>
      <c r="K33" s="148"/>
      <c r="L33" s="148"/>
      <c r="M33" s="148"/>
      <c r="N33" s="148"/>
      <c r="O33" s="148"/>
      <c r="P33" s="148"/>
      <c r="Q33" s="148"/>
      <c r="R33" s="149"/>
      <c r="S33" s="146"/>
    </row>
    <row r="34" spans="10:19" ht="19.5" thickBot="1">
      <c r="J34" s="205" t="s">
        <v>218</v>
      </c>
      <c r="K34" s="206"/>
      <c r="L34" s="206"/>
      <c r="M34" s="206"/>
      <c r="N34" s="206"/>
      <c r="O34" s="206"/>
      <c r="P34" s="206"/>
      <c r="Q34" s="206"/>
      <c r="R34" s="257">
        <f>R9+R17+R18+R20-R30</f>
        <v>62138.390000000014</v>
      </c>
      <c r="S34" s="197"/>
    </row>
  </sheetData>
  <sheetProtection/>
  <mergeCells count="58">
    <mergeCell ref="J32:Q32"/>
    <mergeCell ref="R32:S32"/>
    <mergeCell ref="J34:Q34"/>
    <mergeCell ref="R34:S34"/>
    <mergeCell ref="J28:Q28"/>
    <mergeCell ref="R28:S28"/>
    <mergeCell ref="J29:Q29"/>
    <mergeCell ref="R29:S29"/>
    <mergeCell ref="J30:Q30"/>
    <mergeCell ref="R30:S30"/>
    <mergeCell ref="J25:Q25"/>
    <mergeCell ref="R25:S25"/>
    <mergeCell ref="J26:Q26"/>
    <mergeCell ref="R26:S26"/>
    <mergeCell ref="J27:Q27"/>
    <mergeCell ref="R27:S27"/>
    <mergeCell ref="J20:Q20"/>
    <mergeCell ref="R20:S20"/>
    <mergeCell ref="J22:S22"/>
    <mergeCell ref="J23:Q23"/>
    <mergeCell ref="R23:S23"/>
    <mergeCell ref="J24:Q24"/>
    <mergeCell ref="R24:S24"/>
    <mergeCell ref="J15:Q15"/>
    <mergeCell ref="R15:S15"/>
    <mergeCell ref="J17:Q17"/>
    <mergeCell ref="R17:S17"/>
    <mergeCell ref="J18:Q18"/>
    <mergeCell ref="R18:S18"/>
    <mergeCell ref="J11:Q11"/>
    <mergeCell ref="R11:S11"/>
    <mergeCell ref="J12:Q12"/>
    <mergeCell ref="R12:S12"/>
    <mergeCell ref="J14:Q14"/>
    <mergeCell ref="R14:S14"/>
    <mergeCell ref="J2:S2"/>
    <mergeCell ref="J4:S4"/>
    <mergeCell ref="J5:S5"/>
    <mergeCell ref="J6:S6"/>
    <mergeCell ref="J9:Q9"/>
    <mergeCell ref="R9:S9"/>
    <mergeCell ref="G7:G10"/>
    <mergeCell ref="B11:C11"/>
    <mergeCell ref="G11:G12"/>
    <mergeCell ref="G13:G16"/>
    <mergeCell ref="B14:B15"/>
    <mergeCell ref="C14:C15"/>
    <mergeCell ref="D14:D15"/>
    <mergeCell ref="E14:E15"/>
    <mergeCell ref="F14:F15"/>
    <mergeCell ref="B16:C16"/>
    <mergeCell ref="B2:G3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fitToHeight="0" fitToWidth="1" orientation="landscape" paperSize="9" scale="57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B2" sqref="B2:G3"/>
    </sheetView>
  </sheetViews>
  <sheetFormatPr defaultColWidth="9.140625" defaultRowHeight="12.75"/>
  <cols>
    <col min="2" max="2" width="5.8515625" style="0" customWidth="1"/>
    <col min="3" max="3" width="27.140625" style="0" customWidth="1"/>
    <col min="4" max="4" width="16.8515625" style="0" customWidth="1"/>
    <col min="5" max="5" width="35.57421875" style="0" customWidth="1"/>
    <col min="6" max="6" width="13.00390625" style="0" customWidth="1"/>
    <col min="7" max="7" width="15.421875" style="0" customWidth="1"/>
  </cols>
  <sheetData>
    <row r="2" spans="2:7" ht="12.75" customHeight="1">
      <c r="B2" s="151" t="s">
        <v>94</v>
      </c>
      <c r="C2" s="151"/>
      <c r="D2" s="151"/>
      <c r="E2" s="151"/>
      <c r="F2" s="151"/>
      <c r="G2" s="151"/>
    </row>
    <row r="3" spans="2:7" ht="13.5" customHeight="1" thickBot="1">
      <c r="B3" s="303"/>
      <c r="C3" s="303"/>
      <c r="D3" s="303"/>
      <c r="E3" s="303"/>
      <c r="F3" s="303"/>
      <c r="G3" s="303"/>
    </row>
    <row r="4" spans="2:7" ht="12.75">
      <c r="B4" s="153" t="s">
        <v>1</v>
      </c>
      <c r="C4" s="156" t="s">
        <v>0</v>
      </c>
      <c r="D4" s="158" t="s">
        <v>12</v>
      </c>
      <c r="E4" s="153" t="s">
        <v>3</v>
      </c>
      <c r="F4" s="161" t="s">
        <v>4</v>
      </c>
      <c r="G4" s="164" t="s">
        <v>7</v>
      </c>
    </row>
    <row r="5" spans="2:7" ht="12.75">
      <c r="B5" s="154"/>
      <c r="C5" s="157"/>
      <c r="D5" s="263"/>
      <c r="E5" s="154"/>
      <c r="F5" s="162"/>
      <c r="G5" s="165"/>
    </row>
    <row r="6" spans="2:7" ht="13.5" thickBot="1">
      <c r="B6" s="155"/>
      <c r="C6" s="224"/>
      <c r="D6" s="264"/>
      <c r="E6" s="155"/>
      <c r="F6" s="163"/>
      <c r="G6" s="166"/>
    </row>
    <row r="7" spans="2:7" ht="30.75" thickBot="1">
      <c r="B7" s="49">
        <v>1</v>
      </c>
      <c r="C7" s="62" t="s">
        <v>86</v>
      </c>
      <c r="D7" s="46">
        <v>16265.82</v>
      </c>
      <c r="E7" s="110"/>
      <c r="F7" s="111"/>
      <c r="G7" s="167">
        <f>D11-D14</f>
        <v>13850.260000000002</v>
      </c>
    </row>
    <row r="8" spans="2:7" ht="33" customHeight="1" thickBot="1">
      <c r="B8" s="49">
        <v>2</v>
      </c>
      <c r="C8" s="60" t="s">
        <v>55</v>
      </c>
      <c r="D8" s="96" t="s">
        <v>10</v>
      </c>
      <c r="E8" s="110"/>
      <c r="F8" s="111"/>
      <c r="G8" s="266"/>
    </row>
    <row r="9" spans="2:7" ht="15">
      <c r="B9" s="50"/>
      <c r="C9" s="97" t="s">
        <v>16</v>
      </c>
      <c r="D9" s="51">
        <v>12089.86</v>
      </c>
      <c r="E9" s="115"/>
      <c r="F9" s="113"/>
      <c r="G9" s="266"/>
    </row>
    <row r="10" spans="2:7" ht="15.75" thickBot="1">
      <c r="B10" s="33"/>
      <c r="C10" s="57" t="s">
        <v>11</v>
      </c>
      <c r="D10" s="40">
        <v>6080.4</v>
      </c>
      <c r="E10" s="116"/>
      <c r="F10" s="114"/>
      <c r="G10" s="267"/>
    </row>
    <row r="11" spans="2:7" ht="33.75" customHeight="1" thickBot="1">
      <c r="B11" s="170" t="s">
        <v>2</v>
      </c>
      <c r="C11" s="268"/>
      <c r="D11" s="45">
        <f>D9+D10</f>
        <v>18170.260000000002</v>
      </c>
      <c r="E11" s="116"/>
      <c r="F11" s="112"/>
      <c r="G11" s="269" t="s">
        <v>20</v>
      </c>
    </row>
    <row r="12" spans="2:7" ht="28.5" customHeight="1">
      <c r="B12" s="50">
        <v>3</v>
      </c>
      <c r="C12" s="32" t="s">
        <v>55</v>
      </c>
      <c r="D12" s="35" t="s">
        <v>9</v>
      </c>
      <c r="E12" s="116"/>
      <c r="F12" s="112"/>
      <c r="G12" s="270"/>
    </row>
    <row r="13" spans="2:7" ht="38.25" customHeight="1">
      <c r="B13" s="33"/>
      <c r="C13" s="55" t="s">
        <v>8</v>
      </c>
      <c r="D13" s="51">
        <v>0</v>
      </c>
      <c r="E13" s="116"/>
      <c r="F13" s="112"/>
      <c r="G13" s="174">
        <f>D7+D16-F16</f>
        <v>20585.82</v>
      </c>
    </row>
    <row r="14" spans="2:7" ht="12.75">
      <c r="B14" s="177"/>
      <c r="C14" s="274" t="s">
        <v>10</v>
      </c>
      <c r="D14" s="309">
        <v>4320</v>
      </c>
      <c r="E14" s="258"/>
      <c r="F14" s="260"/>
      <c r="G14" s="271"/>
    </row>
    <row r="15" spans="2:7" ht="13.5" thickBot="1">
      <c r="B15" s="273"/>
      <c r="C15" s="275"/>
      <c r="D15" s="277"/>
      <c r="E15" s="284"/>
      <c r="F15" s="285"/>
      <c r="G15" s="271"/>
    </row>
    <row r="16" spans="2:7" ht="15.75" thickBot="1">
      <c r="B16" s="187" t="s">
        <v>2</v>
      </c>
      <c r="C16" s="262"/>
      <c r="D16" s="48">
        <f>D13+D14</f>
        <v>4320</v>
      </c>
      <c r="E16" s="36" t="s">
        <v>2</v>
      </c>
      <c r="F16" s="80">
        <f>SUM(F7:F15)</f>
        <v>0</v>
      </c>
      <c r="G16" s="272"/>
    </row>
    <row r="17" spans="2:7" ht="18.75">
      <c r="B17" s="5"/>
      <c r="C17" s="6"/>
      <c r="D17" s="19"/>
      <c r="E17" s="12"/>
      <c r="F17" s="14"/>
      <c r="G17" s="26"/>
    </row>
    <row r="18" spans="2:7" ht="18.75">
      <c r="B18" s="5"/>
      <c r="C18" s="69"/>
      <c r="D18" s="19"/>
      <c r="E18" s="12"/>
      <c r="F18" s="14"/>
      <c r="G18" s="26"/>
    </row>
    <row r="19" spans="2:7" ht="18.75">
      <c r="B19" s="5"/>
      <c r="C19" s="69"/>
      <c r="D19" s="19"/>
      <c r="E19" s="12"/>
      <c r="F19" s="14"/>
      <c r="G19" s="26"/>
    </row>
  </sheetData>
  <sheetProtection/>
  <mergeCells count="17">
    <mergeCell ref="B2:G3"/>
    <mergeCell ref="B4:B6"/>
    <mergeCell ref="C4:C6"/>
    <mergeCell ref="D4:D6"/>
    <mergeCell ref="E4:E6"/>
    <mergeCell ref="F4:F6"/>
    <mergeCell ref="G4:G6"/>
    <mergeCell ref="G7:G10"/>
    <mergeCell ref="B11:C11"/>
    <mergeCell ref="G11:G12"/>
    <mergeCell ref="G13:G16"/>
    <mergeCell ref="B14:B15"/>
    <mergeCell ref="C14:C15"/>
    <mergeCell ref="D14:D15"/>
    <mergeCell ref="E14:E15"/>
    <mergeCell ref="F14:F15"/>
    <mergeCell ref="B16:C16"/>
  </mergeCells>
  <printOptions/>
  <pageMargins left="0.7" right="0.7" top="0.75" bottom="0.75" header="0.3" footer="0.3"/>
  <pageSetup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B2" sqref="B2:G3"/>
    </sheetView>
  </sheetViews>
  <sheetFormatPr defaultColWidth="9.140625" defaultRowHeight="12.75"/>
  <cols>
    <col min="2" max="2" width="5.7109375" style="0" customWidth="1"/>
    <col min="3" max="3" width="25.00390625" style="0" customWidth="1"/>
    <col min="4" max="4" width="18.00390625" style="0" customWidth="1"/>
    <col min="5" max="5" width="33.8515625" style="0" customWidth="1"/>
    <col min="6" max="6" width="13.00390625" style="0" customWidth="1"/>
    <col min="7" max="7" width="15.7109375" style="0" customWidth="1"/>
  </cols>
  <sheetData>
    <row r="2" spans="2:7" ht="12.75" customHeight="1">
      <c r="B2" s="151" t="s">
        <v>94</v>
      </c>
      <c r="C2" s="151"/>
      <c r="D2" s="151"/>
      <c r="E2" s="151"/>
      <c r="F2" s="151"/>
      <c r="G2" s="151"/>
    </row>
    <row r="3" spans="2:7" ht="13.5" customHeight="1" thickBot="1">
      <c r="B3" s="303"/>
      <c r="C3" s="303"/>
      <c r="D3" s="303"/>
      <c r="E3" s="303"/>
      <c r="F3" s="303"/>
      <c r="G3" s="303"/>
    </row>
    <row r="4" spans="2:7" ht="12.75" customHeight="1">
      <c r="B4" s="153" t="s">
        <v>1</v>
      </c>
      <c r="C4" s="156" t="s">
        <v>0</v>
      </c>
      <c r="D4" s="158" t="s">
        <v>12</v>
      </c>
      <c r="E4" s="153" t="s">
        <v>3</v>
      </c>
      <c r="F4" s="161" t="s">
        <v>4</v>
      </c>
      <c r="G4" s="164" t="s">
        <v>7</v>
      </c>
    </row>
    <row r="5" spans="2:7" ht="12.75">
      <c r="B5" s="154"/>
      <c r="C5" s="157"/>
      <c r="D5" s="263"/>
      <c r="E5" s="154"/>
      <c r="F5" s="162"/>
      <c r="G5" s="165"/>
    </row>
    <row r="6" spans="2:7" ht="15.75" customHeight="1" thickBot="1">
      <c r="B6" s="155"/>
      <c r="C6" s="224"/>
      <c r="D6" s="264"/>
      <c r="E6" s="155"/>
      <c r="F6" s="163"/>
      <c r="G6" s="166"/>
    </row>
    <row r="7" spans="2:7" ht="34.5" customHeight="1" thickBot="1">
      <c r="B7" s="49">
        <v>1</v>
      </c>
      <c r="C7" s="62" t="s">
        <v>90</v>
      </c>
      <c r="D7" s="46">
        <v>53568.89</v>
      </c>
      <c r="E7" s="110"/>
      <c r="F7" s="111"/>
      <c r="G7" s="167">
        <f>D11-D14</f>
        <v>1114.800000000001</v>
      </c>
    </row>
    <row r="8" spans="2:7" ht="33.75" customHeight="1">
      <c r="B8" s="49">
        <v>2</v>
      </c>
      <c r="C8" s="32" t="s">
        <v>56</v>
      </c>
      <c r="D8" s="98" t="s">
        <v>10</v>
      </c>
      <c r="E8" s="64"/>
      <c r="F8" s="81"/>
      <c r="G8" s="266"/>
    </row>
    <row r="9" spans="2:7" ht="15.75">
      <c r="B9" s="50"/>
      <c r="C9" s="97" t="s">
        <v>16</v>
      </c>
      <c r="D9" s="51">
        <v>1247.4</v>
      </c>
      <c r="E9" s="64"/>
      <c r="F9" s="81"/>
      <c r="G9" s="266"/>
    </row>
    <row r="10" spans="2:7" ht="16.5" customHeight="1" thickBot="1">
      <c r="B10" s="33"/>
      <c r="C10" s="57" t="s">
        <v>11</v>
      </c>
      <c r="D10" s="40">
        <v>6688.8</v>
      </c>
      <c r="E10" s="65"/>
      <c r="F10" s="85"/>
      <c r="G10" s="267"/>
    </row>
    <row r="11" spans="2:7" ht="33" customHeight="1" thickBot="1">
      <c r="B11" s="170" t="s">
        <v>2</v>
      </c>
      <c r="C11" s="268"/>
      <c r="D11" s="45">
        <f>D9+D10</f>
        <v>7936.200000000001</v>
      </c>
      <c r="E11" s="65"/>
      <c r="F11" s="82"/>
      <c r="G11" s="269" t="s">
        <v>20</v>
      </c>
    </row>
    <row r="12" spans="2:7" ht="28.5" customHeight="1">
      <c r="B12" s="50">
        <v>3</v>
      </c>
      <c r="C12" s="32" t="s">
        <v>56</v>
      </c>
      <c r="D12" s="35" t="s">
        <v>9</v>
      </c>
      <c r="E12" s="65"/>
      <c r="F12" s="82"/>
      <c r="G12" s="270"/>
    </row>
    <row r="13" spans="2:7" ht="30" customHeight="1">
      <c r="B13" s="33"/>
      <c r="C13" s="55" t="s">
        <v>8</v>
      </c>
      <c r="D13" s="51">
        <v>0</v>
      </c>
      <c r="E13" s="65"/>
      <c r="F13" s="82"/>
      <c r="G13" s="174">
        <f>D7+D16-F16</f>
        <v>60390.29</v>
      </c>
    </row>
    <row r="14" spans="2:7" ht="12.75" customHeight="1">
      <c r="B14" s="177"/>
      <c r="C14" s="274" t="s">
        <v>10</v>
      </c>
      <c r="D14" s="309">
        <v>6821.4</v>
      </c>
      <c r="E14" s="278"/>
      <c r="F14" s="334"/>
      <c r="G14" s="271"/>
    </row>
    <row r="15" spans="2:7" ht="13.5" customHeight="1" thickBot="1">
      <c r="B15" s="273"/>
      <c r="C15" s="275"/>
      <c r="D15" s="277"/>
      <c r="E15" s="279"/>
      <c r="F15" s="335"/>
      <c r="G15" s="271"/>
    </row>
    <row r="16" spans="2:7" ht="15.75" customHeight="1" thickBot="1">
      <c r="B16" s="187" t="s">
        <v>2</v>
      </c>
      <c r="C16" s="262"/>
      <c r="D16" s="48">
        <f>D13+D14</f>
        <v>6821.4</v>
      </c>
      <c r="E16" s="36" t="s">
        <v>2</v>
      </c>
      <c r="F16" s="68">
        <f>F7+F8+F9+F10+F11+F12+F13+F14</f>
        <v>0</v>
      </c>
      <c r="G16" s="272"/>
    </row>
    <row r="17" spans="2:7" ht="18.75">
      <c r="B17" s="5"/>
      <c r="C17" s="6"/>
      <c r="D17" s="19"/>
      <c r="E17" s="12"/>
      <c r="F17" s="14"/>
      <c r="G17" s="26"/>
    </row>
    <row r="18" spans="2:7" ht="18.75">
      <c r="B18" s="5"/>
      <c r="C18" s="69"/>
      <c r="D18" s="19"/>
      <c r="E18" s="12"/>
      <c r="F18" s="14"/>
      <c r="G18" s="26"/>
    </row>
    <row r="19" spans="2:7" ht="18.75">
      <c r="B19" s="5"/>
      <c r="C19" s="69"/>
      <c r="D19" s="19"/>
      <c r="E19" s="12"/>
      <c r="F19" s="14"/>
      <c r="G19" s="26"/>
    </row>
  </sheetData>
  <sheetProtection/>
  <mergeCells count="17">
    <mergeCell ref="B2:G3"/>
    <mergeCell ref="B4:B6"/>
    <mergeCell ref="C4:C6"/>
    <mergeCell ref="D4:D6"/>
    <mergeCell ref="E4:E6"/>
    <mergeCell ref="F4:F6"/>
    <mergeCell ref="G4:G6"/>
    <mergeCell ref="G7:G10"/>
    <mergeCell ref="B11:C11"/>
    <mergeCell ref="G11:G12"/>
    <mergeCell ref="G13:G16"/>
    <mergeCell ref="B14:B15"/>
    <mergeCell ref="C14:C15"/>
    <mergeCell ref="D14:D15"/>
    <mergeCell ref="E14:E15"/>
    <mergeCell ref="F14:F15"/>
    <mergeCell ref="B16:C16"/>
  </mergeCells>
  <printOptions/>
  <pageMargins left="0.7" right="0.7" top="0.75" bottom="0.75" header="0.3" footer="0.3"/>
  <pageSetup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B2" sqref="B2:G3"/>
    </sheetView>
  </sheetViews>
  <sheetFormatPr defaultColWidth="9.140625" defaultRowHeight="12.75"/>
  <cols>
    <col min="1" max="1" width="9.8515625" style="0" customWidth="1"/>
    <col min="2" max="2" width="5.8515625" style="0" customWidth="1"/>
    <col min="3" max="3" width="25.421875" style="0" customWidth="1"/>
    <col min="4" max="4" width="17.421875" style="0" customWidth="1"/>
    <col min="5" max="5" width="34.57421875" style="0" customWidth="1"/>
    <col min="6" max="6" width="15.00390625" style="0" customWidth="1"/>
    <col min="7" max="7" width="18.00390625" style="0" customWidth="1"/>
  </cols>
  <sheetData>
    <row r="2" spans="2:7" ht="12.75" customHeight="1">
      <c r="B2" s="151" t="s">
        <v>94</v>
      </c>
      <c r="C2" s="151"/>
      <c r="D2" s="151"/>
      <c r="E2" s="151"/>
      <c r="F2" s="151"/>
      <c r="G2" s="151"/>
    </row>
    <row r="3" spans="2:7" ht="13.5" customHeight="1" thickBot="1">
      <c r="B3" s="303"/>
      <c r="C3" s="303"/>
      <c r="D3" s="303"/>
      <c r="E3" s="303"/>
      <c r="F3" s="303"/>
      <c r="G3" s="303"/>
    </row>
    <row r="4" spans="2:7" ht="12.75">
      <c r="B4" s="153" t="s">
        <v>1</v>
      </c>
      <c r="C4" s="156" t="s">
        <v>0</v>
      </c>
      <c r="D4" s="158" t="s">
        <v>12</v>
      </c>
      <c r="E4" s="153" t="s">
        <v>3</v>
      </c>
      <c r="F4" s="161" t="s">
        <v>4</v>
      </c>
      <c r="G4" s="164" t="s">
        <v>7</v>
      </c>
    </row>
    <row r="5" spans="2:7" ht="12.75">
      <c r="B5" s="154"/>
      <c r="C5" s="157"/>
      <c r="D5" s="263"/>
      <c r="E5" s="154"/>
      <c r="F5" s="162"/>
      <c r="G5" s="165"/>
    </row>
    <row r="6" spans="2:7" ht="13.5" thickBot="1">
      <c r="B6" s="155"/>
      <c r="C6" s="224"/>
      <c r="D6" s="264"/>
      <c r="E6" s="155"/>
      <c r="F6" s="163"/>
      <c r="G6" s="166"/>
    </row>
    <row r="7" spans="2:7" ht="30.75" thickBot="1">
      <c r="B7" s="49">
        <v>1</v>
      </c>
      <c r="C7" s="62" t="s">
        <v>92</v>
      </c>
      <c r="D7" s="46">
        <v>17481.04</v>
      </c>
      <c r="E7" s="115"/>
      <c r="F7" s="113"/>
      <c r="G7" s="167">
        <f>D11-D16</f>
        <v>1877.5</v>
      </c>
    </row>
    <row r="8" spans="2:7" ht="36" customHeight="1">
      <c r="B8" s="49">
        <v>2</v>
      </c>
      <c r="C8" s="32" t="s">
        <v>81</v>
      </c>
      <c r="D8" s="98" t="s">
        <v>10</v>
      </c>
      <c r="E8" s="110"/>
      <c r="F8" s="111"/>
      <c r="G8" s="266"/>
    </row>
    <row r="9" spans="2:7" ht="15">
      <c r="B9" s="50"/>
      <c r="C9" s="97" t="s">
        <v>16</v>
      </c>
      <c r="D9" s="51">
        <v>0</v>
      </c>
      <c r="E9" s="115"/>
      <c r="F9" s="113"/>
      <c r="G9" s="266"/>
    </row>
    <row r="10" spans="2:7" ht="15.75" thickBot="1">
      <c r="B10" s="33"/>
      <c r="C10" s="57" t="s">
        <v>11</v>
      </c>
      <c r="D10" s="40">
        <v>11265</v>
      </c>
      <c r="E10" s="116"/>
      <c r="F10" s="114"/>
      <c r="G10" s="267"/>
    </row>
    <row r="11" spans="2:7" ht="15.75" thickBot="1">
      <c r="B11" s="170" t="s">
        <v>2</v>
      </c>
      <c r="C11" s="268"/>
      <c r="D11" s="45">
        <f>D9+D10</f>
        <v>11265</v>
      </c>
      <c r="E11" s="116"/>
      <c r="F11" s="112"/>
      <c r="G11" s="269" t="s">
        <v>20</v>
      </c>
    </row>
    <row r="12" spans="2:7" ht="40.5" customHeight="1">
      <c r="B12" s="50">
        <v>3</v>
      </c>
      <c r="C12" s="32" t="s">
        <v>81</v>
      </c>
      <c r="D12" s="35" t="s">
        <v>9</v>
      </c>
      <c r="E12" s="116"/>
      <c r="F12" s="112"/>
      <c r="G12" s="270"/>
    </row>
    <row r="13" spans="2:7" ht="38.25" customHeight="1">
      <c r="B13" s="33"/>
      <c r="C13" s="55" t="s">
        <v>8</v>
      </c>
      <c r="D13" s="51">
        <v>0</v>
      </c>
      <c r="E13" s="116"/>
      <c r="F13" s="112"/>
      <c r="G13" s="174">
        <f>D7+D16-F16</f>
        <v>26868.54</v>
      </c>
    </row>
    <row r="14" spans="2:7" ht="12.75">
      <c r="B14" s="177"/>
      <c r="C14" s="274" t="s">
        <v>10</v>
      </c>
      <c r="D14" s="309">
        <v>9387.5</v>
      </c>
      <c r="E14" s="258"/>
      <c r="F14" s="260"/>
      <c r="G14" s="271"/>
    </row>
    <row r="15" spans="2:7" ht="13.5" thickBot="1">
      <c r="B15" s="273"/>
      <c r="C15" s="275"/>
      <c r="D15" s="277"/>
      <c r="E15" s="284"/>
      <c r="F15" s="285"/>
      <c r="G15" s="271"/>
    </row>
    <row r="16" spans="2:7" ht="15.75" thickBot="1">
      <c r="B16" s="187" t="s">
        <v>2</v>
      </c>
      <c r="C16" s="262"/>
      <c r="D16" s="48">
        <f>D13+D14</f>
        <v>9387.5</v>
      </c>
      <c r="E16" s="36" t="s">
        <v>2</v>
      </c>
      <c r="F16" s="80">
        <f>SUM(F7:F15)</f>
        <v>0</v>
      </c>
      <c r="G16" s="272"/>
    </row>
    <row r="17" spans="2:7" ht="18.75">
      <c r="B17" s="5"/>
      <c r="C17" s="6"/>
      <c r="D17" s="19"/>
      <c r="E17" s="12"/>
      <c r="F17" s="14"/>
      <c r="G17" s="26"/>
    </row>
    <row r="18" spans="2:7" ht="18.75">
      <c r="B18" s="5"/>
      <c r="C18" s="69"/>
      <c r="D18" s="19"/>
      <c r="E18" s="12"/>
      <c r="F18" s="14"/>
      <c r="G18" s="26"/>
    </row>
    <row r="19" spans="2:7" ht="18.75">
      <c r="B19" s="5"/>
      <c r="C19" s="69"/>
      <c r="D19" s="19"/>
      <c r="E19" s="12"/>
      <c r="F19" s="14"/>
      <c r="G19" s="26"/>
    </row>
  </sheetData>
  <sheetProtection/>
  <mergeCells count="17">
    <mergeCell ref="G7:G10"/>
    <mergeCell ref="B11:C11"/>
    <mergeCell ref="G11:G12"/>
    <mergeCell ref="G13:G16"/>
    <mergeCell ref="F14:F15"/>
    <mergeCell ref="B16:C16"/>
    <mergeCell ref="B14:B15"/>
    <mergeCell ref="C14:C15"/>
    <mergeCell ref="D14:D15"/>
    <mergeCell ref="E14:E15"/>
    <mergeCell ref="B4:B6"/>
    <mergeCell ref="C4:C6"/>
    <mergeCell ref="D4:D6"/>
    <mergeCell ref="E4:E6"/>
    <mergeCell ref="F4:F6"/>
    <mergeCell ref="B2:G3"/>
    <mergeCell ref="G4:G6"/>
  </mergeCells>
  <printOptions/>
  <pageMargins left="0.7" right="0.7" top="0.75" bottom="0.75" header="0.3" footer="0.3"/>
  <pageSetup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B2" sqref="B2:G3"/>
    </sheetView>
  </sheetViews>
  <sheetFormatPr defaultColWidth="9.140625" defaultRowHeight="12.75"/>
  <cols>
    <col min="2" max="2" width="5.421875" style="0" customWidth="1"/>
    <col min="3" max="3" width="25.8515625" style="0" customWidth="1"/>
    <col min="4" max="4" width="18.28125" style="0" customWidth="1"/>
    <col min="5" max="5" width="30.421875" style="0" customWidth="1"/>
    <col min="6" max="6" width="13.421875" style="0" customWidth="1"/>
    <col min="7" max="7" width="16.140625" style="0" customWidth="1"/>
  </cols>
  <sheetData>
    <row r="2" spans="2:7" ht="20.25" customHeight="1">
      <c r="B2" s="151" t="s">
        <v>94</v>
      </c>
      <c r="C2" s="151"/>
      <c r="D2" s="151"/>
      <c r="E2" s="151"/>
      <c r="F2" s="151"/>
      <c r="G2" s="151"/>
    </row>
    <row r="3" spans="2:7" ht="13.5" customHeight="1" thickBot="1">
      <c r="B3" s="303"/>
      <c r="C3" s="303"/>
      <c r="D3" s="303"/>
      <c r="E3" s="303"/>
      <c r="F3" s="303"/>
      <c r="G3" s="303"/>
    </row>
    <row r="4" spans="2:7" ht="12.75">
      <c r="B4" s="153" t="s">
        <v>1</v>
      </c>
      <c r="C4" s="156" t="s">
        <v>0</v>
      </c>
      <c r="D4" s="158" t="s">
        <v>12</v>
      </c>
      <c r="E4" s="153" t="s">
        <v>3</v>
      </c>
      <c r="F4" s="161" t="s">
        <v>4</v>
      </c>
      <c r="G4" s="164" t="s">
        <v>7</v>
      </c>
    </row>
    <row r="5" spans="2:7" ht="12.75">
      <c r="B5" s="154"/>
      <c r="C5" s="157"/>
      <c r="D5" s="263"/>
      <c r="E5" s="154"/>
      <c r="F5" s="162"/>
      <c r="G5" s="165"/>
    </row>
    <row r="6" spans="2:7" ht="13.5" thickBot="1">
      <c r="B6" s="155"/>
      <c r="C6" s="224"/>
      <c r="D6" s="264"/>
      <c r="E6" s="155"/>
      <c r="F6" s="163"/>
      <c r="G6" s="166"/>
    </row>
    <row r="7" spans="2:7" ht="30.75" thickBot="1">
      <c r="B7" s="49">
        <v>1</v>
      </c>
      <c r="C7" s="62" t="s">
        <v>90</v>
      </c>
      <c r="D7" s="46">
        <v>55396.31</v>
      </c>
      <c r="E7" s="117" t="s">
        <v>172</v>
      </c>
      <c r="F7" s="111">
        <v>2630</v>
      </c>
      <c r="G7" s="167">
        <f>D11-D14</f>
        <v>1333.7999999999993</v>
      </c>
    </row>
    <row r="8" spans="2:7" ht="18.75">
      <c r="B8" s="49">
        <v>2</v>
      </c>
      <c r="C8" s="32" t="s">
        <v>58</v>
      </c>
      <c r="D8" s="98" t="s">
        <v>10</v>
      </c>
      <c r="E8" s="53"/>
      <c r="F8" s="41"/>
      <c r="G8" s="266"/>
    </row>
    <row r="9" spans="2:7" ht="15.75">
      <c r="B9" s="50"/>
      <c r="C9" s="97" t="s">
        <v>16</v>
      </c>
      <c r="D9" s="51">
        <v>1758.51</v>
      </c>
      <c r="E9" s="53"/>
      <c r="F9" s="41"/>
      <c r="G9" s="266"/>
    </row>
    <row r="10" spans="2:7" ht="16.5" thickBot="1">
      <c r="B10" s="33"/>
      <c r="C10" s="57" t="s">
        <v>11</v>
      </c>
      <c r="D10" s="40">
        <v>6724.8</v>
      </c>
      <c r="E10" s="54"/>
      <c r="F10" s="42"/>
      <c r="G10" s="267"/>
    </row>
    <row r="11" spans="2:7" ht="37.5" customHeight="1" thickBot="1">
      <c r="B11" s="170" t="s">
        <v>2</v>
      </c>
      <c r="C11" s="268"/>
      <c r="D11" s="45">
        <f>D9+D10</f>
        <v>8483.31</v>
      </c>
      <c r="E11" s="54"/>
      <c r="F11" s="43"/>
      <c r="G11" s="269" t="s">
        <v>20</v>
      </c>
    </row>
    <row r="12" spans="2:7" ht="36" customHeight="1">
      <c r="B12" s="50">
        <v>3</v>
      </c>
      <c r="C12" s="32" t="s">
        <v>58</v>
      </c>
      <c r="D12" s="35" t="s">
        <v>9</v>
      </c>
      <c r="E12" s="54"/>
      <c r="F12" s="43"/>
      <c r="G12" s="270"/>
    </row>
    <row r="13" spans="2:7" ht="36" customHeight="1">
      <c r="B13" s="33"/>
      <c r="C13" s="55" t="s">
        <v>8</v>
      </c>
      <c r="D13" s="51">
        <v>0</v>
      </c>
      <c r="E13" s="54"/>
      <c r="F13" s="43"/>
      <c r="G13" s="174">
        <f>D7+D16-F16</f>
        <v>59915.82</v>
      </c>
    </row>
    <row r="14" spans="2:7" ht="12.75">
      <c r="B14" s="177"/>
      <c r="C14" s="274" t="s">
        <v>10</v>
      </c>
      <c r="D14" s="309">
        <v>7149.51</v>
      </c>
      <c r="E14" s="298"/>
      <c r="F14" s="300"/>
      <c r="G14" s="271"/>
    </row>
    <row r="15" spans="2:7" ht="13.5" thickBot="1">
      <c r="B15" s="273"/>
      <c r="C15" s="275"/>
      <c r="D15" s="277"/>
      <c r="E15" s="299"/>
      <c r="F15" s="301"/>
      <c r="G15" s="271"/>
    </row>
    <row r="16" spans="2:7" ht="15.75" thickBot="1">
      <c r="B16" s="187" t="s">
        <v>2</v>
      </c>
      <c r="C16" s="262"/>
      <c r="D16" s="48">
        <f>D13+D14</f>
        <v>7149.51</v>
      </c>
      <c r="E16" s="36" t="s">
        <v>2</v>
      </c>
      <c r="F16" s="80">
        <f>SUM(F7:F14)</f>
        <v>2630</v>
      </c>
      <c r="G16" s="272"/>
    </row>
    <row r="17" spans="2:7" ht="18.75">
      <c r="B17" s="5"/>
      <c r="C17" s="6"/>
      <c r="D17" s="19"/>
      <c r="E17" s="12"/>
      <c r="F17" s="14"/>
      <c r="G17" s="26"/>
    </row>
    <row r="18" spans="2:7" ht="18.75">
      <c r="B18" s="5"/>
      <c r="C18" s="69"/>
      <c r="D18" s="19"/>
      <c r="E18" s="12"/>
      <c r="F18" s="14"/>
      <c r="G18" s="26"/>
    </row>
    <row r="19" spans="2:7" ht="18.75">
      <c r="B19" s="5"/>
      <c r="C19" s="69"/>
      <c r="D19" s="19"/>
      <c r="E19" s="12"/>
      <c r="F19" s="14"/>
      <c r="G19" s="26"/>
    </row>
  </sheetData>
  <sheetProtection/>
  <mergeCells count="17">
    <mergeCell ref="B2:G3"/>
    <mergeCell ref="B4:B6"/>
    <mergeCell ref="C4:C6"/>
    <mergeCell ref="D4:D6"/>
    <mergeCell ref="E4:E6"/>
    <mergeCell ref="F4:F6"/>
    <mergeCell ref="G4:G6"/>
    <mergeCell ref="G7:G10"/>
    <mergeCell ref="B11:C11"/>
    <mergeCell ref="G11:G12"/>
    <mergeCell ref="G13:G16"/>
    <mergeCell ref="B14:B15"/>
    <mergeCell ref="C14:C15"/>
    <mergeCell ref="D14:D15"/>
    <mergeCell ref="E14:E15"/>
    <mergeCell ref="F14:F15"/>
    <mergeCell ref="B16:C16"/>
  </mergeCells>
  <printOptions/>
  <pageMargins left="0.7" right="0.7" top="0.75" bottom="0.75" header="0.3" footer="0.3"/>
  <pageSetup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B2" sqref="B2:G3"/>
    </sheetView>
  </sheetViews>
  <sheetFormatPr defaultColWidth="9.140625" defaultRowHeight="12.75"/>
  <cols>
    <col min="2" max="2" width="6.00390625" style="0" customWidth="1"/>
    <col min="3" max="3" width="26.140625" style="0" customWidth="1"/>
    <col min="4" max="4" width="16.8515625" style="0" customWidth="1"/>
    <col min="5" max="5" width="29.421875" style="0" customWidth="1"/>
    <col min="6" max="7" width="15.28125" style="0" customWidth="1"/>
  </cols>
  <sheetData>
    <row r="2" spans="2:7" ht="12.75" customHeight="1">
      <c r="B2" s="151" t="s">
        <v>94</v>
      </c>
      <c r="C2" s="151"/>
      <c r="D2" s="151"/>
      <c r="E2" s="151"/>
      <c r="F2" s="151"/>
      <c r="G2" s="151"/>
    </row>
    <row r="3" spans="2:7" ht="13.5" customHeight="1" thickBot="1">
      <c r="B3" s="303"/>
      <c r="C3" s="303"/>
      <c r="D3" s="303"/>
      <c r="E3" s="303"/>
      <c r="F3" s="303"/>
      <c r="G3" s="303"/>
    </row>
    <row r="4" spans="2:7" ht="12.75">
      <c r="B4" s="153" t="s">
        <v>1</v>
      </c>
      <c r="C4" s="156" t="s">
        <v>0</v>
      </c>
      <c r="D4" s="158" t="s">
        <v>12</v>
      </c>
      <c r="E4" s="153" t="s">
        <v>3</v>
      </c>
      <c r="F4" s="161" t="s">
        <v>4</v>
      </c>
      <c r="G4" s="164" t="s">
        <v>7</v>
      </c>
    </row>
    <row r="5" spans="2:7" ht="12.75">
      <c r="B5" s="154"/>
      <c r="C5" s="157"/>
      <c r="D5" s="263"/>
      <c r="E5" s="154"/>
      <c r="F5" s="162"/>
      <c r="G5" s="165"/>
    </row>
    <row r="6" spans="2:7" ht="13.5" thickBot="1">
      <c r="B6" s="155"/>
      <c r="C6" s="224"/>
      <c r="D6" s="264"/>
      <c r="E6" s="155"/>
      <c r="F6" s="163"/>
      <c r="G6" s="166"/>
    </row>
    <row r="7" spans="2:7" ht="30.75" thickBot="1">
      <c r="B7" s="49">
        <v>1</v>
      </c>
      <c r="C7" s="62" t="s">
        <v>92</v>
      </c>
      <c r="D7" s="46">
        <v>17608.75</v>
      </c>
      <c r="E7" s="110"/>
      <c r="F7" s="111"/>
      <c r="G7" s="167">
        <f>D11-D14</f>
        <v>9209.09</v>
      </c>
    </row>
    <row r="8" spans="2:7" ht="18.75">
      <c r="B8" s="49">
        <v>2</v>
      </c>
      <c r="C8" s="32" t="s">
        <v>57</v>
      </c>
      <c r="D8" s="98" t="s">
        <v>10</v>
      </c>
      <c r="E8" s="64"/>
      <c r="F8" s="81"/>
      <c r="G8" s="266"/>
    </row>
    <row r="9" spans="2:7" ht="15.75">
      <c r="B9" s="50"/>
      <c r="C9" s="97" t="s">
        <v>16</v>
      </c>
      <c r="D9" s="51">
        <v>8181.89</v>
      </c>
      <c r="E9" s="64"/>
      <c r="F9" s="81"/>
      <c r="G9" s="266"/>
    </row>
    <row r="10" spans="2:7" ht="16.5" thickBot="1">
      <c r="B10" s="33"/>
      <c r="C10" s="57" t="s">
        <v>11</v>
      </c>
      <c r="D10" s="40">
        <v>4092</v>
      </c>
      <c r="E10" s="65"/>
      <c r="F10" s="85"/>
      <c r="G10" s="267"/>
    </row>
    <row r="11" spans="2:7" ht="33.75" customHeight="1" thickBot="1">
      <c r="B11" s="170" t="s">
        <v>2</v>
      </c>
      <c r="C11" s="268"/>
      <c r="D11" s="45">
        <f>D9+D10</f>
        <v>12273.89</v>
      </c>
      <c r="E11" s="65"/>
      <c r="F11" s="82"/>
      <c r="G11" s="269" t="s">
        <v>20</v>
      </c>
    </row>
    <row r="12" spans="2:7" ht="33" customHeight="1">
      <c r="B12" s="50">
        <v>3</v>
      </c>
      <c r="C12" s="32" t="s">
        <v>57</v>
      </c>
      <c r="D12" s="35" t="s">
        <v>9</v>
      </c>
      <c r="E12" s="65"/>
      <c r="F12" s="82"/>
      <c r="G12" s="270"/>
    </row>
    <row r="13" spans="2:7" ht="34.5" customHeight="1">
      <c r="B13" s="33"/>
      <c r="C13" s="55" t="s">
        <v>8</v>
      </c>
      <c r="D13" s="51">
        <v>0</v>
      </c>
      <c r="E13" s="65"/>
      <c r="F13" s="82"/>
      <c r="G13" s="174">
        <f>D7+D16-F16</f>
        <v>20673.55</v>
      </c>
    </row>
    <row r="14" spans="2:7" ht="12.75">
      <c r="B14" s="177"/>
      <c r="C14" s="274" t="s">
        <v>10</v>
      </c>
      <c r="D14" s="309">
        <v>3064.8</v>
      </c>
      <c r="E14" s="278"/>
      <c r="F14" s="334"/>
      <c r="G14" s="271"/>
    </row>
    <row r="15" spans="2:7" ht="13.5" thickBot="1">
      <c r="B15" s="273"/>
      <c r="C15" s="275"/>
      <c r="D15" s="277"/>
      <c r="E15" s="279"/>
      <c r="F15" s="335"/>
      <c r="G15" s="271"/>
    </row>
    <row r="16" spans="2:7" ht="15.75" thickBot="1">
      <c r="B16" s="187" t="s">
        <v>2</v>
      </c>
      <c r="C16" s="262"/>
      <c r="D16" s="48">
        <f>D13+D14</f>
        <v>3064.8</v>
      </c>
      <c r="E16" s="36" t="s">
        <v>2</v>
      </c>
      <c r="F16" s="68">
        <f>SUM(F7:F15)</f>
        <v>0</v>
      </c>
      <c r="G16" s="272"/>
    </row>
    <row r="17" spans="2:7" ht="28.5" customHeight="1">
      <c r="B17" s="5"/>
      <c r="C17" s="6"/>
      <c r="D17" s="19"/>
      <c r="E17" s="12"/>
      <c r="F17" s="14"/>
      <c r="G17" s="26"/>
    </row>
    <row r="18" spans="2:7" ht="18.75">
      <c r="B18" s="5"/>
      <c r="C18" s="69"/>
      <c r="D18" s="19"/>
      <c r="E18" s="12"/>
      <c r="F18" s="14"/>
      <c r="G18" s="26"/>
    </row>
    <row r="19" spans="2:7" ht="18.75">
      <c r="B19" s="5"/>
      <c r="C19" s="69"/>
      <c r="D19" s="19"/>
      <c r="E19" s="12"/>
      <c r="F19" s="14"/>
      <c r="G19" s="26"/>
    </row>
  </sheetData>
  <sheetProtection/>
  <mergeCells count="17">
    <mergeCell ref="B2:G3"/>
    <mergeCell ref="B4:B6"/>
    <mergeCell ref="C4:C6"/>
    <mergeCell ref="D4:D6"/>
    <mergeCell ref="E4:E6"/>
    <mergeCell ref="F4:F6"/>
    <mergeCell ref="G4:G6"/>
    <mergeCell ref="G7:G10"/>
    <mergeCell ref="B11:C11"/>
    <mergeCell ref="G11:G12"/>
    <mergeCell ref="G13:G16"/>
    <mergeCell ref="B14:B15"/>
    <mergeCell ref="C14:C15"/>
    <mergeCell ref="D14:D15"/>
    <mergeCell ref="E14:E15"/>
    <mergeCell ref="F14:F15"/>
    <mergeCell ref="B16:C16"/>
  </mergeCells>
  <printOptions/>
  <pageMargins left="0.7" right="0.7" top="0.75" bottom="0.75" header="0.3" footer="0.3"/>
  <pageSetup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37"/>
  <sheetViews>
    <sheetView zoomScalePageLayoutView="0" workbookViewId="0" topLeftCell="A1">
      <selection activeCell="J9" sqref="J9:Q9"/>
    </sheetView>
  </sheetViews>
  <sheetFormatPr defaultColWidth="9.140625" defaultRowHeight="12.75"/>
  <cols>
    <col min="2" max="2" width="5.421875" style="0" customWidth="1"/>
    <col min="3" max="3" width="24.57421875" style="0" customWidth="1"/>
    <col min="4" max="4" width="17.00390625" style="0" customWidth="1"/>
    <col min="5" max="5" width="34.7109375" style="0" customWidth="1"/>
    <col min="6" max="6" width="15.421875" style="0" customWidth="1"/>
    <col min="7" max="7" width="17.28125" style="0" customWidth="1"/>
  </cols>
  <sheetData>
    <row r="2" spans="10:19" ht="97.5" customHeight="1">
      <c r="J2" s="216" t="s">
        <v>377</v>
      </c>
      <c r="K2" s="216"/>
      <c r="L2" s="216"/>
      <c r="M2" s="216"/>
      <c r="N2" s="216"/>
      <c r="O2" s="216"/>
      <c r="P2" s="216"/>
      <c r="Q2" s="216"/>
      <c r="R2" s="216"/>
      <c r="S2" s="216"/>
    </row>
    <row r="3" spans="2:19" ht="12.75" customHeight="1">
      <c r="B3" s="151" t="s">
        <v>94</v>
      </c>
      <c r="C3" s="151"/>
      <c r="D3" s="151"/>
      <c r="E3" s="151"/>
      <c r="F3" s="151"/>
      <c r="G3" s="151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3.5" customHeight="1" thickBot="1">
      <c r="B4" s="303"/>
      <c r="C4" s="303"/>
      <c r="D4" s="303"/>
      <c r="E4" s="303"/>
      <c r="F4" s="303"/>
      <c r="G4" s="303"/>
      <c r="J4" s="217" t="s">
        <v>385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  <c r="J5" s="218" t="s">
        <v>378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19" ht="12.75">
      <c r="B6" s="154"/>
      <c r="C6" s="157"/>
      <c r="D6" s="263"/>
      <c r="E6" s="154"/>
      <c r="F6" s="162"/>
      <c r="G6" s="165"/>
      <c r="J6" s="218" t="s">
        <v>379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7" ht="13.5" thickBot="1">
      <c r="B7" s="155"/>
      <c r="C7" s="224"/>
      <c r="D7" s="264"/>
      <c r="E7" s="155"/>
      <c r="F7" s="163"/>
      <c r="G7" s="166"/>
    </row>
    <row r="8" spans="2:7" ht="30.75" thickBot="1">
      <c r="B8" s="49">
        <v>1</v>
      </c>
      <c r="C8" s="62" t="s">
        <v>86</v>
      </c>
      <c r="D8" s="46">
        <v>-7600.03</v>
      </c>
      <c r="E8" s="117" t="s">
        <v>173</v>
      </c>
      <c r="F8" s="119">
        <v>460</v>
      </c>
      <c r="G8" s="167">
        <f>D12-D15</f>
        <v>19972.379999999994</v>
      </c>
    </row>
    <row r="9" spans="2:19" ht="43.5" customHeight="1" thickBot="1">
      <c r="B9" s="49">
        <v>2</v>
      </c>
      <c r="C9" s="32" t="s">
        <v>60</v>
      </c>
      <c r="D9" s="98" t="s">
        <v>10</v>
      </c>
      <c r="E9" s="115" t="s">
        <v>174</v>
      </c>
      <c r="F9" s="113">
        <v>2170</v>
      </c>
      <c r="G9" s="266"/>
      <c r="J9" s="219" t="s">
        <v>206</v>
      </c>
      <c r="K9" s="220"/>
      <c r="L9" s="220"/>
      <c r="M9" s="220"/>
      <c r="N9" s="220"/>
      <c r="O9" s="220"/>
      <c r="P9" s="220"/>
      <c r="Q9" s="221"/>
      <c r="R9" s="256">
        <v>4879.52</v>
      </c>
      <c r="S9" s="223"/>
    </row>
    <row r="10" spans="2:7" ht="36.75" customHeight="1">
      <c r="B10" s="50"/>
      <c r="C10" s="97" t="s">
        <v>16</v>
      </c>
      <c r="D10" s="51">
        <v>17014.76</v>
      </c>
      <c r="E10" s="115" t="s">
        <v>28</v>
      </c>
      <c r="F10" s="113">
        <v>990</v>
      </c>
      <c r="G10" s="266"/>
    </row>
    <row r="11" spans="2:19" ht="27.75" customHeight="1" thickBot="1">
      <c r="B11" s="33"/>
      <c r="C11" s="57" t="s">
        <v>11</v>
      </c>
      <c r="D11" s="40">
        <v>17257.17</v>
      </c>
      <c r="E11" s="110"/>
      <c r="F11" s="111"/>
      <c r="G11" s="267"/>
      <c r="J11" s="203" t="s">
        <v>207</v>
      </c>
      <c r="K11" s="203"/>
      <c r="L11" s="203"/>
      <c r="M11" s="203"/>
      <c r="N11" s="203"/>
      <c r="O11" s="203"/>
      <c r="P11" s="203"/>
      <c r="Q11" s="203"/>
      <c r="R11" s="204">
        <v>19972.38</v>
      </c>
      <c r="S11" s="228"/>
    </row>
    <row r="12" spans="2:19" ht="33" customHeight="1" thickBot="1">
      <c r="B12" s="170" t="s">
        <v>83</v>
      </c>
      <c r="C12" s="268"/>
      <c r="D12" s="45">
        <f>D10+D11</f>
        <v>34271.92999999999</v>
      </c>
      <c r="E12" s="116"/>
      <c r="F12" s="112"/>
      <c r="G12" s="269" t="s">
        <v>20</v>
      </c>
      <c r="J12" s="203" t="s">
        <v>208</v>
      </c>
      <c r="K12" s="203"/>
      <c r="L12" s="203"/>
      <c r="M12" s="203"/>
      <c r="N12" s="203"/>
      <c r="O12" s="203"/>
      <c r="P12" s="203"/>
      <c r="Q12" s="203"/>
      <c r="R12" s="204">
        <v>25478.54</v>
      </c>
      <c r="S12" s="228"/>
    </row>
    <row r="13" spans="2:19" ht="29.25" customHeight="1">
      <c r="B13" s="50">
        <v>3</v>
      </c>
      <c r="C13" s="32" t="s">
        <v>60</v>
      </c>
      <c r="D13" s="35" t="s">
        <v>9</v>
      </c>
      <c r="E13" s="116"/>
      <c r="F13" s="112"/>
      <c r="G13" s="270"/>
      <c r="R13" s="146"/>
      <c r="S13" s="146"/>
    </row>
    <row r="14" spans="2:19" ht="40.5" customHeight="1">
      <c r="B14" s="33"/>
      <c r="C14" s="55" t="s">
        <v>8</v>
      </c>
      <c r="D14" s="51">
        <v>1800</v>
      </c>
      <c r="E14" s="116"/>
      <c r="F14" s="112"/>
      <c r="G14" s="174">
        <f>D8+D17-F17</f>
        <v>4879.52</v>
      </c>
      <c r="J14" s="200" t="s">
        <v>209</v>
      </c>
      <c r="K14" s="200"/>
      <c r="L14" s="200"/>
      <c r="M14" s="200"/>
      <c r="N14" s="200"/>
      <c r="O14" s="200"/>
      <c r="P14" s="200"/>
      <c r="Q14" s="200"/>
      <c r="R14" s="229">
        <v>12389.4</v>
      </c>
      <c r="S14" s="229"/>
    </row>
    <row r="15" spans="2:19" ht="12.75">
      <c r="B15" s="177"/>
      <c r="C15" s="274" t="s">
        <v>10</v>
      </c>
      <c r="D15" s="309">
        <v>14299.55</v>
      </c>
      <c r="E15" s="258"/>
      <c r="F15" s="260"/>
      <c r="G15" s="271"/>
      <c r="J15" s="200" t="s">
        <v>210</v>
      </c>
      <c r="K15" s="200"/>
      <c r="L15" s="200"/>
      <c r="M15" s="200"/>
      <c r="N15" s="200"/>
      <c r="O15" s="200"/>
      <c r="P15" s="200"/>
      <c r="Q15" s="200"/>
      <c r="R15" s="229">
        <v>0</v>
      </c>
      <c r="S15" s="229"/>
    </row>
    <row r="16" spans="2:19" ht="13.5" thickBot="1">
      <c r="B16" s="273"/>
      <c r="C16" s="275"/>
      <c r="D16" s="277"/>
      <c r="E16" s="284"/>
      <c r="F16" s="285"/>
      <c r="G16" s="271"/>
      <c r="J16" s="150"/>
      <c r="K16" s="150"/>
      <c r="L16" s="150"/>
      <c r="M16" s="150"/>
      <c r="N16" s="150"/>
      <c r="O16" s="150"/>
      <c r="P16" s="150"/>
      <c r="Q16" s="150"/>
      <c r="R16" s="146"/>
      <c r="S16" s="146"/>
    </row>
    <row r="17" spans="2:19" ht="15.75" thickBot="1">
      <c r="B17" s="187" t="s">
        <v>87</v>
      </c>
      <c r="C17" s="262"/>
      <c r="D17" s="48">
        <f>D14+D15</f>
        <v>16099.55</v>
      </c>
      <c r="E17" s="36" t="s">
        <v>2</v>
      </c>
      <c r="F17" s="80">
        <f>F8+F9+F10+F11+F12+F13+F14+F15</f>
        <v>3620</v>
      </c>
      <c r="G17" s="272"/>
      <c r="J17" s="200" t="s">
        <v>211</v>
      </c>
      <c r="K17" s="200"/>
      <c r="L17" s="200"/>
      <c r="M17" s="200"/>
      <c r="N17" s="200"/>
      <c r="O17" s="200"/>
      <c r="P17" s="200"/>
      <c r="Q17" s="200"/>
      <c r="R17" s="229">
        <v>12333.92</v>
      </c>
      <c r="S17" s="229"/>
    </row>
    <row r="18" spans="2:19" ht="18.75">
      <c r="B18" s="5"/>
      <c r="C18" s="6"/>
      <c r="D18" s="19"/>
      <c r="E18" s="12"/>
      <c r="F18" s="14"/>
      <c r="G18" s="26"/>
      <c r="J18" s="200" t="s">
        <v>212</v>
      </c>
      <c r="K18" s="200"/>
      <c r="L18" s="200"/>
      <c r="M18" s="200"/>
      <c r="N18" s="200"/>
      <c r="O18" s="200"/>
      <c r="P18" s="200"/>
      <c r="Q18" s="200"/>
      <c r="R18" s="202">
        <v>10155.25</v>
      </c>
      <c r="S18" s="202"/>
    </row>
    <row r="19" spans="2:19" ht="18.75">
      <c r="B19" s="5"/>
      <c r="C19" s="2"/>
      <c r="D19" s="19"/>
      <c r="E19" s="12"/>
      <c r="F19" s="14"/>
      <c r="G19" s="26"/>
      <c r="R19" s="146"/>
      <c r="S19" s="146"/>
    </row>
    <row r="20" spans="2:19" ht="18.75">
      <c r="B20" s="5"/>
      <c r="C20" s="2"/>
      <c r="D20" s="19"/>
      <c r="E20" s="12"/>
      <c r="F20" s="14"/>
      <c r="G20" s="26"/>
      <c r="J20" s="200" t="s">
        <v>213</v>
      </c>
      <c r="K20" s="200"/>
      <c r="L20" s="200"/>
      <c r="M20" s="200"/>
      <c r="N20" s="200"/>
      <c r="O20" s="200"/>
      <c r="P20" s="200"/>
      <c r="Q20" s="200"/>
      <c r="R20" s="202">
        <v>3800</v>
      </c>
      <c r="S20" s="202"/>
    </row>
    <row r="22" spans="10:19" ht="15">
      <c r="J22" s="241" t="s">
        <v>214</v>
      </c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0:19" ht="12.75">
      <c r="J23" s="230" t="s">
        <v>380</v>
      </c>
      <c r="K23" s="231"/>
      <c r="L23" s="231"/>
      <c r="M23" s="231"/>
      <c r="N23" s="231"/>
      <c r="O23" s="231"/>
      <c r="P23" s="231"/>
      <c r="Q23" s="231"/>
      <c r="R23" s="232">
        <v>3981</v>
      </c>
      <c r="S23" s="233"/>
    </row>
    <row r="24" spans="10:19" ht="12.75">
      <c r="J24" s="230" t="s">
        <v>381</v>
      </c>
      <c r="K24" s="231"/>
      <c r="L24" s="231"/>
      <c r="M24" s="231"/>
      <c r="N24" s="231"/>
      <c r="O24" s="231"/>
      <c r="P24" s="231"/>
      <c r="Q24" s="231"/>
      <c r="R24" s="322">
        <v>2910</v>
      </c>
      <c r="S24" s="323"/>
    </row>
    <row r="25" spans="10:19" ht="12.75">
      <c r="J25" s="230" t="s">
        <v>382</v>
      </c>
      <c r="K25" s="231"/>
      <c r="L25" s="231"/>
      <c r="M25" s="231"/>
      <c r="N25" s="231"/>
      <c r="O25" s="231"/>
      <c r="P25" s="231"/>
      <c r="Q25" s="231"/>
      <c r="R25" s="232">
        <v>8730</v>
      </c>
      <c r="S25" s="233"/>
    </row>
    <row r="26" spans="10:19" ht="12.75">
      <c r="J26" s="230" t="s">
        <v>383</v>
      </c>
      <c r="K26" s="231"/>
      <c r="L26" s="231"/>
      <c r="M26" s="231"/>
      <c r="N26" s="231"/>
      <c r="O26" s="231"/>
      <c r="P26" s="231"/>
      <c r="Q26" s="231"/>
      <c r="R26" s="232">
        <v>1240</v>
      </c>
      <c r="S26" s="233"/>
    </row>
    <row r="27" spans="10:19" ht="12.75">
      <c r="J27" s="230" t="s">
        <v>384</v>
      </c>
      <c r="K27" s="231"/>
      <c r="L27" s="231"/>
      <c r="M27" s="231"/>
      <c r="N27" s="231"/>
      <c r="O27" s="231"/>
      <c r="P27" s="231"/>
      <c r="Q27" s="231"/>
      <c r="R27" s="234">
        <v>25478.54</v>
      </c>
      <c r="S27" s="235"/>
    </row>
    <row r="28" spans="10:19" ht="12.75">
      <c r="J28" s="230"/>
      <c r="K28" s="231"/>
      <c r="L28" s="231"/>
      <c r="M28" s="231"/>
      <c r="N28" s="231"/>
      <c r="O28" s="231"/>
      <c r="P28" s="231"/>
      <c r="Q28" s="231"/>
      <c r="R28" s="234"/>
      <c r="S28" s="235"/>
    </row>
    <row r="29" spans="10:19" ht="12.75">
      <c r="J29" s="230"/>
      <c r="K29" s="231"/>
      <c r="L29" s="231"/>
      <c r="M29" s="231"/>
      <c r="N29" s="231"/>
      <c r="O29" s="231"/>
      <c r="P29" s="231"/>
      <c r="Q29" s="231"/>
      <c r="R29" s="234"/>
      <c r="S29" s="235"/>
    </row>
    <row r="30" spans="10:19" ht="12.75">
      <c r="J30" s="230"/>
      <c r="K30" s="231"/>
      <c r="L30" s="231"/>
      <c r="M30" s="231"/>
      <c r="N30" s="231"/>
      <c r="O30" s="231"/>
      <c r="P30" s="231"/>
      <c r="Q30" s="231"/>
      <c r="R30" s="234"/>
      <c r="S30" s="235"/>
    </row>
    <row r="31" spans="10:19" ht="12.75">
      <c r="J31" s="230"/>
      <c r="K31" s="231"/>
      <c r="L31" s="231"/>
      <c r="M31" s="231"/>
      <c r="N31" s="231"/>
      <c r="O31" s="231"/>
      <c r="P31" s="231"/>
      <c r="Q31" s="231"/>
      <c r="R31" s="234"/>
      <c r="S31" s="235"/>
    </row>
    <row r="32" spans="10:19" ht="12.75">
      <c r="J32" s="230"/>
      <c r="K32" s="231"/>
      <c r="L32" s="231"/>
      <c r="M32" s="231"/>
      <c r="N32" s="231"/>
      <c r="O32" s="231"/>
      <c r="P32" s="231"/>
      <c r="Q32" s="231"/>
      <c r="R32" s="234"/>
      <c r="S32" s="235"/>
    </row>
    <row r="33" spans="10:19" ht="15.75" thickBot="1">
      <c r="J33" s="236" t="s">
        <v>2</v>
      </c>
      <c r="K33" s="237"/>
      <c r="L33" s="237"/>
      <c r="M33" s="237"/>
      <c r="N33" s="237"/>
      <c r="O33" s="237"/>
      <c r="P33" s="237"/>
      <c r="Q33" s="237"/>
      <c r="R33" s="238">
        <f>SUM(R23:R32)</f>
        <v>42339.54</v>
      </c>
      <c r="S33" s="239"/>
    </row>
    <row r="34" spans="10:17" ht="12.75">
      <c r="J34" s="147"/>
      <c r="K34" s="147"/>
      <c r="L34" s="147"/>
      <c r="M34" s="147"/>
      <c r="N34" s="147"/>
      <c r="O34" s="147"/>
      <c r="P34" s="147"/>
      <c r="Q34" s="147"/>
    </row>
    <row r="35" spans="10:19" ht="12.75">
      <c r="J35" s="203" t="s">
        <v>217</v>
      </c>
      <c r="K35" s="203"/>
      <c r="L35" s="203"/>
      <c r="M35" s="203"/>
      <c r="N35" s="203"/>
      <c r="O35" s="203"/>
      <c r="P35" s="203"/>
      <c r="Q35" s="203"/>
      <c r="R35" s="195">
        <f>R11+R12+R14+R15-R17-R18</f>
        <v>35351.15</v>
      </c>
      <c r="S35" s="246"/>
    </row>
    <row r="36" spans="10:19" ht="13.5" thickBot="1">
      <c r="J36" s="148"/>
      <c r="K36" s="148"/>
      <c r="L36" s="148"/>
      <c r="M36" s="148"/>
      <c r="N36" s="148"/>
      <c r="O36" s="148"/>
      <c r="P36" s="148"/>
      <c r="Q36" s="148"/>
      <c r="R36" s="149"/>
      <c r="S36" s="146"/>
    </row>
    <row r="37" spans="10:19" ht="19.5" thickBot="1">
      <c r="J37" s="205" t="s">
        <v>218</v>
      </c>
      <c r="K37" s="206"/>
      <c r="L37" s="206"/>
      <c r="M37" s="206"/>
      <c r="N37" s="206"/>
      <c r="O37" s="206"/>
      <c r="P37" s="206"/>
      <c r="Q37" s="206"/>
      <c r="R37" s="324">
        <f>R9+R17+R18+R20-R33</f>
        <v>-11170.849999999999</v>
      </c>
      <c r="S37" s="325"/>
    </row>
  </sheetData>
  <sheetProtection/>
  <mergeCells count="64">
    <mergeCell ref="J35:Q35"/>
    <mergeCell ref="R35:S35"/>
    <mergeCell ref="J37:Q37"/>
    <mergeCell ref="R37:S37"/>
    <mergeCell ref="J31:Q31"/>
    <mergeCell ref="R31:S31"/>
    <mergeCell ref="J32:Q32"/>
    <mergeCell ref="R32:S32"/>
    <mergeCell ref="J33:Q33"/>
    <mergeCell ref="R33:S33"/>
    <mergeCell ref="J28:Q28"/>
    <mergeCell ref="R28:S28"/>
    <mergeCell ref="J29:Q29"/>
    <mergeCell ref="R29:S29"/>
    <mergeCell ref="J30:Q30"/>
    <mergeCell ref="R30:S30"/>
    <mergeCell ref="J25:Q25"/>
    <mergeCell ref="R25:S25"/>
    <mergeCell ref="J26:Q26"/>
    <mergeCell ref="R26:S26"/>
    <mergeCell ref="J27:Q27"/>
    <mergeCell ref="R27:S27"/>
    <mergeCell ref="J20:Q20"/>
    <mergeCell ref="R20:S20"/>
    <mergeCell ref="J22:S22"/>
    <mergeCell ref="J23:Q23"/>
    <mergeCell ref="R23:S23"/>
    <mergeCell ref="J24:Q24"/>
    <mergeCell ref="R24:S24"/>
    <mergeCell ref="J15:Q15"/>
    <mergeCell ref="R15:S15"/>
    <mergeCell ref="J17:Q17"/>
    <mergeCell ref="R17:S17"/>
    <mergeCell ref="J18:Q18"/>
    <mergeCell ref="R18:S18"/>
    <mergeCell ref="J11:Q11"/>
    <mergeCell ref="R11:S11"/>
    <mergeCell ref="J12:Q12"/>
    <mergeCell ref="R12:S12"/>
    <mergeCell ref="J14:Q14"/>
    <mergeCell ref="R14:S14"/>
    <mergeCell ref="J2:S2"/>
    <mergeCell ref="J4:S4"/>
    <mergeCell ref="J5:S5"/>
    <mergeCell ref="J6:S6"/>
    <mergeCell ref="J9:Q9"/>
    <mergeCell ref="R9:S9"/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fitToHeight="0" fitToWidth="1" orientation="landscape" paperSize="9" scale="57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3:G20"/>
  <sheetViews>
    <sheetView zoomScalePageLayoutView="0" workbookViewId="0" topLeftCell="A1">
      <selection activeCell="B3" sqref="B3:G4"/>
    </sheetView>
  </sheetViews>
  <sheetFormatPr defaultColWidth="9.140625" defaultRowHeight="12.75"/>
  <cols>
    <col min="2" max="2" width="5.28125" style="0" customWidth="1"/>
    <col min="3" max="3" width="23.57421875" style="0" customWidth="1"/>
    <col min="4" max="4" width="16.8515625" style="0" customWidth="1"/>
    <col min="5" max="5" width="34.421875" style="0" customWidth="1"/>
    <col min="6" max="6" width="12.7109375" style="0" customWidth="1"/>
    <col min="7" max="7" width="15.2812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303"/>
      <c r="C4" s="303"/>
      <c r="D4" s="303"/>
      <c r="E4" s="303"/>
      <c r="F4" s="303"/>
      <c r="G4" s="303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36" customHeight="1" thickBot="1">
      <c r="B8" s="49">
        <v>1</v>
      </c>
      <c r="C8" s="62" t="s">
        <v>86</v>
      </c>
      <c r="D8" s="46">
        <v>101445.03</v>
      </c>
      <c r="E8" s="117" t="s">
        <v>175</v>
      </c>
      <c r="F8" s="119">
        <v>690</v>
      </c>
      <c r="G8" s="167">
        <f>D12-D15</f>
        <v>32900.98999999999</v>
      </c>
    </row>
    <row r="9" spans="2:7" ht="25.5">
      <c r="B9" s="49">
        <v>2</v>
      </c>
      <c r="C9" s="32" t="s">
        <v>59</v>
      </c>
      <c r="D9" s="98" t="s">
        <v>10</v>
      </c>
      <c r="E9" s="110" t="s">
        <v>100</v>
      </c>
      <c r="F9" s="111">
        <v>95920</v>
      </c>
      <c r="G9" s="266"/>
    </row>
    <row r="10" spans="2:7" ht="23.25" customHeight="1">
      <c r="B10" s="50"/>
      <c r="C10" s="97" t="s">
        <v>16</v>
      </c>
      <c r="D10" s="51">
        <v>33466.53</v>
      </c>
      <c r="E10" s="115" t="s">
        <v>176</v>
      </c>
      <c r="F10" s="113">
        <v>1650</v>
      </c>
      <c r="G10" s="266"/>
    </row>
    <row r="11" spans="2:7" ht="21" customHeight="1" thickBot="1">
      <c r="B11" s="33"/>
      <c r="C11" s="57" t="s">
        <v>11</v>
      </c>
      <c r="D11" s="40">
        <v>26155.2</v>
      </c>
      <c r="E11" s="116"/>
      <c r="F11" s="114"/>
      <c r="G11" s="267"/>
    </row>
    <row r="12" spans="2:7" ht="32.25" customHeight="1" thickBot="1">
      <c r="B12" s="170" t="s">
        <v>2</v>
      </c>
      <c r="C12" s="268"/>
      <c r="D12" s="45">
        <f>D10+D11</f>
        <v>59621.729999999996</v>
      </c>
      <c r="E12" s="116"/>
      <c r="F12" s="112"/>
      <c r="G12" s="269" t="s">
        <v>20</v>
      </c>
    </row>
    <row r="13" spans="2:7" ht="34.5" customHeight="1">
      <c r="B13" s="50">
        <v>3</v>
      </c>
      <c r="C13" s="32" t="s">
        <v>59</v>
      </c>
      <c r="D13" s="35" t="s">
        <v>9</v>
      </c>
      <c r="E13" s="116"/>
      <c r="F13" s="112"/>
      <c r="G13" s="270"/>
    </row>
    <row r="14" spans="2:7" ht="39.75" customHeight="1">
      <c r="B14" s="33"/>
      <c r="C14" s="55" t="s">
        <v>8</v>
      </c>
      <c r="D14" s="51">
        <v>1800</v>
      </c>
      <c r="E14" s="116"/>
      <c r="F14" s="112"/>
      <c r="G14" s="174">
        <f>D8+D17-F17</f>
        <v>31705.770000000004</v>
      </c>
    </row>
    <row r="15" spans="2:7" ht="12.75">
      <c r="B15" s="177"/>
      <c r="C15" s="274" t="s">
        <v>10</v>
      </c>
      <c r="D15" s="309">
        <v>26720.74</v>
      </c>
      <c r="E15" s="258"/>
      <c r="F15" s="260"/>
      <c r="G15" s="271"/>
    </row>
    <row r="16" spans="2:7" ht="13.5" thickBot="1">
      <c r="B16" s="273"/>
      <c r="C16" s="275"/>
      <c r="D16" s="277"/>
      <c r="E16" s="284"/>
      <c r="F16" s="285"/>
      <c r="G16" s="271"/>
    </row>
    <row r="17" spans="2:7" ht="15.75" thickBot="1">
      <c r="B17" s="187" t="s">
        <v>2</v>
      </c>
      <c r="C17" s="262"/>
      <c r="D17" s="48">
        <f>D14+D15</f>
        <v>28520.74</v>
      </c>
      <c r="E17" s="36" t="s">
        <v>2</v>
      </c>
      <c r="F17" s="80">
        <f>SUM(F8:F16)</f>
        <v>98260</v>
      </c>
      <c r="G17" s="272"/>
    </row>
    <row r="18" spans="2:7" ht="18.75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3:G20"/>
  <sheetViews>
    <sheetView zoomScalePageLayoutView="0" workbookViewId="0" topLeftCell="A1">
      <selection activeCell="B3" sqref="B3:G4"/>
    </sheetView>
  </sheetViews>
  <sheetFormatPr defaultColWidth="9.140625" defaultRowHeight="12.75"/>
  <cols>
    <col min="2" max="2" width="5.140625" style="0" customWidth="1"/>
    <col min="3" max="3" width="25.140625" style="0" customWidth="1"/>
    <col min="4" max="4" width="16.8515625" style="0" customWidth="1"/>
    <col min="5" max="5" width="29.7109375" style="0" customWidth="1"/>
    <col min="6" max="6" width="14.421875" style="0" customWidth="1"/>
    <col min="7" max="7" width="17.5742187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303"/>
      <c r="C4" s="303"/>
      <c r="D4" s="303"/>
      <c r="E4" s="303"/>
      <c r="F4" s="303"/>
      <c r="G4" s="303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30.75" thickBot="1">
      <c r="B8" s="49">
        <v>1</v>
      </c>
      <c r="C8" s="62" t="s">
        <v>86</v>
      </c>
      <c r="D8" s="46">
        <v>-9622.22</v>
      </c>
      <c r="E8" s="117"/>
      <c r="F8" s="119"/>
      <c r="G8" s="167">
        <f>D12-D15</f>
        <v>10455.75</v>
      </c>
    </row>
    <row r="9" spans="2:7" ht="18.75">
      <c r="B9" s="49">
        <v>2</v>
      </c>
      <c r="C9" s="32" t="s">
        <v>61</v>
      </c>
      <c r="D9" s="98" t="s">
        <v>10</v>
      </c>
      <c r="E9" s="115"/>
      <c r="F9" s="113"/>
      <c r="G9" s="266"/>
    </row>
    <row r="10" spans="2:7" ht="15">
      <c r="B10" s="50"/>
      <c r="C10" s="97" t="s">
        <v>16</v>
      </c>
      <c r="D10" s="51">
        <v>18752.63</v>
      </c>
      <c r="E10" s="115"/>
      <c r="F10" s="113"/>
      <c r="G10" s="266"/>
    </row>
    <row r="11" spans="2:7" ht="15.75" thickBot="1">
      <c r="B11" s="33"/>
      <c r="C11" s="57" t="s">
        <v>11</v>
      </c>
      <c r="D11" s="40">
        <v>22924.8</v>
      </c>
      <c r="E11" s="110"/>
      <c r="F11" s="111"/>
      <c r="G11" s="267"/>
    </row>
    <row r="12" spans="2:7" ht="33" customHeight="1" thickBot="1">
      <c r="B12" s="170" t="s">
        <v>2</v>
      </c>
      <c r="C12" s="268"/>
      <c r="D12" s="45">
        <f>D10+D11</f>
        <v>41677.43</v>
      </c>
      <c r="E12" s="116"/>
      <c r="F12" s="112"/>
      <c r="G12" s="269" t="s">
        <v>20</v>
      </c>
    </row>
    <row r="13" spans="2:7" ht="30" customHeight="1">
      <c r="B13" s="50">
        <v>3</v>
      </c>
      <c r="C13" s="32" t="s">
        <v>61</v>
      </c>
      <c r="D13" s="35" t="s">
        <v>9</v>
      </c>
      <c r="E13" s="116"/>
      <c r="F13" s="112"/>
      <c r="G13" s="270"/>
    </row>
    <row r="14" spans="2:7" ht="38.25" customHeight="1">
      <c r="B14" s="33"/>
      <c r="C14" s="55" t="s">
        <v>8</v>
      </c>
      <c r="D14" s="51">
        <v>1800</v>
      </c>
      <c r="E14" s="116"/>
      <c r="F14" s="112"/>
      <c r="G14" s="174">
        <f>D8+D17-F17</f>
        <v>23399.46</v>
      </c>
    </row>
    <row r="15" spans="2:7" ht="12.75">
      <c r="B15" s="177"/>
      <c r="C15" s="274" t="s">
        <v>10</v>
      </c>
      <c r="D15" s="309">
        <v>31221.68</v>
      </c>
      <c r="E15" s="258"/>
      <c r="F15" s="260"/>
      <c r="G15" s="271"/>
    </row>
    <row r="16" spans="2:7" ht="13.5" thickBot="1">
      <c r="B16" s="273"/>
      <c r="C16" s="275"/>
      <c r="D16" s="277"/>
      <c r="E16" s="284"/>
      <c r="F16" s="285"/>
      <c r="G16" s="271"/>
    </row>
    <row r="17" spans="2:7" ht="15.75" thickBot="1">
      <c r="B17" s="187" t="s">
        <v>2</v>
      </c>
      <c r="C17" s="262"/>
      <c r="D17" s="48">
        <f>D14+D15</f>
        <v>33021.68</v>
      </c>
      <c r="E17" s="36" t="s">
        <v>2</v>
      </c>
      <c r="F17" s="80">
        <f>SUM(F8:F16)</f>
        <v>0</v>
      </c>
      <c r="G17" s="272"/>
    </row>
    <row r="18" spans="2:7" ht="18.75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3:G20"/>
  <sheetViews>
    <sheetView zoomScalePageLayoutView="0" workbookViewId="0" topLeftCell="A1">
      <selection activeCell="B3" sqref="B3:G4"/>
    </sheetView>
  </sheetViews>
  <sheetFormatPr defaultColWidth="9.140625" defaultRowHeight="12.75"/>
  <cols>
    <col min="2" max="2" width="5.140625" style="0" customWidth="1"/>
    <col min="3" max="3" width="24.421875" style="0" customWidth="1"/>
    <col min="4" max="4" width="16.28125" style="0" customWidth="1"/>
    <col min="5" max="5" width="31.8515625" style="0" customWidth="1"/>
    <col min="6" max="6" width="14.00390625" style="0" customWidth="1"/>
    <col min="7" max="7" width="16.14062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303"/>
      <c r="C4" s="303"/>
      <c r="D4" s="303"/>
      <c r="E4" s="303"/>
      <c r="F4" s="303"/>
      <c r="G4" s="303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30.75" thickBot="1">
      <c r="B8" s="49">
        <v>1</v>
      </c>
      <c r="C8" s="62" t="s">
        <v>86</v>
      </c>
      <c r="D8" s="46">
        <v>132716.83</v>
      </c>
      <c r="E8" s="110" t="s">
        <v>78</v>
      </c>
      <c r="F8" s="111">
        <v>4723.62</v>
      </c>
      <c r="G8" s="167">
        <f>D12-D15</f>
        <v>12430.520000000004</v>
      </c>
    </row>
    <row r="9" spans="2:7" ht="32.25" customHeight="1" thickBot="1">
      <c r="B9" s="49">
        <v>2</v>
      </c>
      <c r="C9" s="60" t="s">
        <v>62</v>
      </c>
      <c r="D9" s="96" t="s">
        <v>10</v>
      </c>
      <c r="E9" s="142" t="s">
        <v>178</v>
      </c>
      <c r="F9" s="113">
        <v>5800</v>
      </c>
      <c r="G9" s="266"/>
    </row>
    <row r="10" spans="2:7" ht="25.5">
      <c r="B10" s="50"/>
      <c r="C10" s="97" t="s">
        <v>16</v>
      </c>
      <c r="D10" s="51">
        <v>10827.62</v>
      </c>
      <c r="E10" s="142" t="s">
        <v>100</v>
      </c>
      <c r="F10" s="113">
        <v>86240</v>
      </c>
      <c r="G10" s="266"/>
    </row>
    <row r="11" spans="2:7" ht="26.25" thickBot="1">
      <c r="B11" s="33"/>
      <c r="C11" s="57" t="s">
        <v>11</v>
      </c>
      <c r="D11" s="40">
        <v>18906</v>
      </c>
      <c r="E11" s="110" t="s">
        <v>177</v>
      </c>
      <c r="F11" s="114">
        <v>80301</v>
      </c>
      <c r="G11" s="267"/>
    </row>
    <row r="12" spans="2:7" ht="32.25" customHeight="1" thickBot="1">
      <c r="B12" s="170" t="s">
        <v>2</v>
      </c>
      <c r="C12" s="268"/>
      <c r="D12" s="45">
        <f>D10+D11</f>
        <v>29733.620000000003</v>
      </c>
      <c r="E12" s="143"/>
      <c r="F12" s="112"/>
      <c r="G12" s="269" t="s">
        <v>20</v>
      </c>
    </row>
    <row r="13" spans="2:7" ht="32.25" customHeight="1">
      <c r="B13" s="50">
        <v>3</v>
      </c>
      <c r="C13" s="32" t="s">
        <v>62</v>
      </c>
      <c r="D13" s="35" t="s">
        <v>9</v>
      </c>
      <c r="E13" s="143"/>
      <c r="F13" s="112"/>
      <c r="G13" s="270"/>
    </row>
    <row r="14" spans="2:7" ht="45.75" customHeight="1">
      <c r="B14" s="33"/>
      <c r="C14" s="55" t="s">
        <v>8</v>
      </c>
      <c r="D14" s="51">
        <v>300</v>
      </c>
      <c r="E14" s="143"/>
      <c r="F14" s="112"/>
      <c r="G14" s="174">
        <f>D8+D17-F17</f>
        <v>-26744.690000000002</v>
      </c>
    </row>
    <row r="15" spans="2:7" ht="12.75">
      <c r="B15" s="177"/>
      <c r="C15" s="274" t="s">
        <v>10</v>
      </c>
      <c r="D15" s="309">
        <v>17303.1</v>
      </c>
      <c r="E15" s="336"/>
      <c r="F15" s="260"/>
      <c r="G15" s="271"/>
    </row>
    <row r="16" spans="2:7" ht="13.5" thickBot="1">
      <c r="B16" s="273"/>
      <c r="C16" s="275"/>
      <c r="D16" s="277"/>
      <c r="E16" s="337"/>
      <c r="F16" s="285"/>
      <c r="G16" s="271"/>
    </row>
    <row r="17" spans="2:7" ht="15.75" thickBot="1">
      <c r="B17" s="187" t="s">
        <v>2</v>
      </c>
      <c r="C17" s="262"/>
      <c r="D17" s="48">
        <f>D14+D15</f>
        <v>17603.1</v>
      </c>
      <c r="E17" s="36" t="s">
        <v>2</v>
      </c>
      <c r="F17" s="80">
        <f>F8+F9+F10+F11+F12+F13+F14+F15</f>
        <v>177064.62</v>
      </c>
      <c r="G17" s="272"/>
    </row>
    <row r="18" spans="2:7" ht="18.75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3:G20"/>
  <sheetViews>
    <sheetView zoomScalePageLayoutView="0" workbookViewId="0" topLeftCell="A1">
      <selection activeCell="B3" sqref="B3:G4"/>
    </sheetView>
  </sheetViews>
  <sheetFormatPr defaultColWidth="9.140625" defaultRowHeight="12.75"/>
  <cols>
    <col min="2" max="2" width="5.28125" style="0" customWidth="1"/>
    <col min="3" max="3" width="24.28125" style="0" customWidth="1"/>
    <col min="4" max="4" width="16.28125" style="0" customWidth="1"/>
    <col min="5" max="5" width="31.57421875" style="0" customWidth="1"/>
    <col min="6" max="6" width="14.7109375" style="0" customWidth="1"/>
    <col min="7" max="7" width="16.0039062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303"/>
      <c r="C4" s="303"/>
      <c r="D4" s="303"/>
      <c r="E4" s="303"/>
      <c r="F4" s="303"/>
      <c r="G4" s="303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30.75" thickBot="1">
      <c r="B8" s="49">
        <v>1</v>
      </c>
      <c r="C8" s="62" t="s">
        <v>86</v>
      </c>
      <c r="D8" s="46">
        <v>135541.67</v>
      </c>
      <c r="E8" s="110" t="s">
        <v>179</v>
      </c>
      <c r="F8" s="111">
        <v>59671.7</v>
      </c>
      <c r="G8" s="167">
        <f>D12-D15</f>
        <v>14630.690000000002</v>
      </c>
    </row>
    <row r="9" spans="2:7" ht="18.75">
      <c r="B9" s="49">
        <v>2</v>
      </c>
      <c r="C9" s="32" t="s">
        <v>63</v>
      </c>
      <c r="D9" s="98" t="s">
        <v>10</v>
      </c>
      <c r="E9" s="110"/>
      <c r="F9" s="111"/>
      <c r="G9" s="266"/>
    </row>
    <row r="10" spans="2:7" ht="15.75">
      <c r="B10" s="50"/>
      <c r="C10" s="97" t="s">
        <v>16</v>
      </c>
      <c r="D10" s="51">
        <v>13614.06</v>
      </c>
      <c r="E10" s="64"/>
      <c r="F10" s="92"/>
      <c r="G10" s="266"/>
    </row>
    <row r="11" spans="2:7" ht="16.5" thickBot="1">
      <c r="B11" s="33"/>
      <c r="C11" s="57" t="s">
        <v>11</v>
      </c>
      <c r="D11" s="40">
        <v>25855.2</v>
      </c>
      <c r="E11" s="65"/>
      <c r="F11" s="93"/>
      <c r="G11" s="267"/>
    </row>
    <row r="12" spans="2:7" ht="34.5" customHeight="1" thickBot="1">
      <c r="B12" s="170" t="s">
        <v>83</v>
      </c>
      <c r="C12" s="268"/>
      <c r="D12" s="45">
        <f>D10+D11</f>
        <v>39469.26</v>
      </c>
      <c r="E12" s="65"/>
      <c r="F12" s="94"/>
      <c r="G12" s="269" t="s">
        <v>20</v>
      </c>
    </row>
    <row r="13" spans="2:7" ht="31.5" customHeight="1">
      <c r="B13" s="50">
        <v>3</v>
      </c>
      <c r="C13" s="32" t="s">
        <v>63</v>
      </c>
      <c r="D13" s="35" t="s">
        <v>9</v>
      </c>
      <c r="E13" s="65"/>
      <c r="F13" s="94"/>
      <c r="G13" s="270"/>
    </row>
    <row r="14" spans="2:7" ht="42" customHeight="1">
      <c r="B14" s="33"/>
      <c r="C14" s="55" t="s">
        <v>8</v>
      </c>
      <c r="D14" s="51">
        <v>1200</v>
      </c>
      <c r="E14" s="65"/>
      <c r="F14" s="94"/>
      <c r="G14" s="174">
        <f>D8+D17-F17</f>
        <v>101908.54000000002</v>
      </c>
    </row>
    <row r="15" spans="2:7" ht="12.75">
      <c r="B15" s="177"/>
      <c r="C15" s="274" t="s">
        <v>10</v>
      </c>
      <c r="D15" s="309">
        <v>24838.57</v>
      </c>
      <c r="E15" s="278"/>
      <c r="F15" s="307"/>
      <c r="G15" s="271"/>
    </row>
    <row r="16" spans="2:7" ht="13.5" thickBot="1">
      <c r="B16" s="273"/>
      <c r="C16" s="275"/>
      <c r="D16" s="277"/>
      <c r="E16" s="279"/>
      <c r="F16" s="308"/>
      <c r="G16" s="271"/>
    </row>
    <row r="17" spans="2:7" ht="15.75" thickBot="1">
      <c r="B17" s="187" t="s">
        <v>87</v>
      </c>
      <c r="C17" s="262"/>
      <c r="D17" s="48">
        <f>D14+D15</f>
        <v>26038.57</v>
      </c>
      <c r="E17" s="36" t="s">
        <v>2</v>
      </c>
      <c r="F17" s="80">
        <f>SUM(F8:F16)</f>
        <v>59671.7</v>
      </c>
      <c r="G17" s="272"/>
    </row>
    <row r="18" spans="2:7" ht="18.75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34"/>
  <sheetViews>
    <sheetView zoomScalePageLayoutView="0" workbookViewId="0" topLeftCell="A1">
      <selection activeCell="J4" sqref="J4:S4"/>
    </sheetView>
  </sheetViews>
  <sheetFormatPr defaultColWidth="9.140625" defaultRowHeight="12.75"/>
  <cols>
    <col min="2" max="2" width="5.140625" style="0" customWidth="1"/>
    <col min="3" max="3" width="25.00390625" style="0" customWidth="1"/>
    <col min="4" max="4" width="15.57421875" style="0" customWidth="1"/>
    <col min="5" max="5" width="32.421875" style="0" customWidth="1"/>
    <col min="6" max="6" width="12.7109375" style="0" customWidth="1"/>
    <col min="7" max="7" width="16.00390625" style="0" customWidth="1"/>
  </cols>
  <sheetData>
    <row r="2" spans="10:19" ht="100.5" customHeight="1">
      <c r="J2" s="216" t="s">
        <v>240</v>
      </c>
      <c r="K2" s="216"/>
      <c r="L2" s="216"/>
      <c r="M2" s="216"/>
      <c r="N2" s="216"/>
      <c r="O2" s="216"/>
      <c r="P2" s="216"/>
      <c r="Q2" s="216"/>
      <c r="R2" s="216"/>
      <c r="S2" s="216"/>
    </row>
    <row r="3" spans="2:19" ht="12.75" customHeight="1">
      <c r="B3" s="151" t="s">
        <v>94</v>
      </c>
      <c r="C3" s="151"/>
      <c r="D3" s="151"/>
      <c r="E3" s="151"/>
      <c r="F3" s="151"/>
      <c r="G3" s="151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3.5" customHeight="1" thickBot="1">
      <c r="B4" s="152"/>
      <c r="C4" s="152"/>
      <c r="D4" s="152"/>
      <c r="E4" s="152"/>
      <c r="F4" s="152"/>
      <c r="G4" s="152"/>
      <c r="J4" s="217" t="s">
        <v>251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  <c r="J5" s="218" t="s">
        <v>241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19" ht="12.75">
      <c r="B6" s="154"/>
      <c r="C6" s="157"/>
      <c r="D6" s="159"/>
      <c r="E6" s="154"/>
      <c r="F6" s="162"/>
      <c r="G6" s="165"/>
      <c r="J6" s="218" t="s">
        <v>242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7" ht="13.5" thickBot="1">
      <c r="B7" s="155"/>
      <c r="C7" s="224"/>
      <c r="D7" s="160"/>
      <c r="E7" s="155"/>
      <c r="F7" s="163"/>
      <c r="G7" s="166"/>
    </row>
    <row r="8" spans="2:7" ht="30.75" thickBot="1">
      <c r="B8" s="49">
        <v>1</v>
      </c>
      <c r="C8" s="79" t="s">
        <v>86</v>
      </c>
      <c r="D8" s="46">
        <v>273985.94</v>
      </c>
      <c r="E8" s="110" t="s">
        <v>109</v>
      </c>
      <c r="F8" s="111">
        <v>670</v>
      </c>
      <c r="G8" s="167">
        <f>D12-D15</f>
        <v>8600.599999999999</v>
      </c>
    </row>
    <row r="9" spans="2:19" ht="30.75" customHeight="1" thickBot="1">
      <c r="B9" s="49">
        <v>2</v>
      </c>
      <c r="C9" s="60" t="s">
        <v>19</v>
      </c>
      <c r="D9" s="96" t="s">
        <v>10</v>
      </c>
      <c r="E9" s="115" t="s">
        <v>110</v>
      </c>
      <c r="F9" s="113">
        <v>520</v>
      </c>
      <c r="G9" s="168"/>
      <c r="J9" s="219" t="s">
        <v>206</v>
      </c>
      <c r="K9" s="220"/>
      <c r="L9" s="220"/>
      <c r="M9" s="220"/>
      <c r="N9" s="220"/>
      <c r="O9" s="220"/>
      <c r="P9" s="220"/>
      <c r="Q9" s="221"/>
      <c r="R9" s="256">
        <v>294754.73</v>
      </c>
      <c r="S9" s="223"/>
    </row>
    <row r="10" spans="2:7" ht="33.75" customHeight="1">
      <c r="B10" s="50"/>
      <c r="C10" s="97" t="s">
        <v>16</v>
      </c>
      <c r="D10" s="51">
        <v>8060.99</v>
      </c>
      <c r="E10" s="115" t="s">
        <v>111</v>
      </c>
      <c r="F10" s="113">
        <v>13270</v>
      </c>
      <c r="G10" s="168"/>
    </row>
    <row r="11" spans="2:19" ht="36" customHeight="1" thickBot="1">
      <c r="B11" s="33"/>
      <c r="C11" s="57" t="s">
        <v>11</v>
      </c>
      <c r="D11" s="40">
        <v>29768.4</v>
      </c>
      <c r="E11" s="116"/>
      <c r="F11" s="114"/>
      <c r="G11" s="169"/>
      <c r="J11" s="203" t="s">
        <v>207</v>
      </c>
      <c r="K11" s="203"/>
      <c r="L11" s="203"/>
      <c r="M11" s="203"/>
      <c r="N11" s="203"/>
      <c r="O11" s="203"/>
      <c r="P11" s="203"/>
      <c r="Q11" s="203"/>
      <c r="R11" s="204">
        <v>8600.6</v>
      </c>
      <c r="S11" s="228"/>
    </row>
    <row r="12" spans="2:19" ht="27" customHeight="1" thickBot="1">
      <c r="B12" s="170" t="s">
        <v>83</v>
      </c>
      <c r="C12" s="171"/>
      <c r="D12" s="45">
        <f>D10+D11</f>
        <v>37829.39</v>
      </c>
      <c r="E12" s="116"/>
      <c r="F12" s="112"/>
      <c r="G12" s="172" t="s">
        <v>20</v>
      </c>
      <c r="J12" s="203" t="s">
        <v>208</v>
      </c>
      <c r="K12" s="203"/>
      <c r="L12" s="203"/>
      <c r="M12" s="203"/>
      <c r="N12" s="203"/>
      <c r="O12" s="203"/>
      <c r="P12" s="203"/>
      <c r="Q12" s="203"/>
      <c r="R12" s="204">
        <v>0</v>
      </c>
      <c r="S12" s="228"/>
    </row>
    <row r="13" spans="2:19" ht="40.5" customHeight="1">
      <c r="B13" s="50">
        <v>3</v>
      </c>
      <c r="C13" s="32" t="s">
        <v>19</v>
      </c>
      <c r="D13" s="35" t="s">
        <v>9</v>
      </c>
      <c r="E13" s="116"/>
      <c r="F13" s="112"/>
      <c r="G13" s="173"/>
      <c r="R13" s="146"/>
      <c r="S13" s="146"/>
    </row>
    <row r="14" spans="2:19" ht="39.75" customHeight="1">
      <c r="B14" s="33"/>
      <c r="C14" s="34" t="s">
        <v>8</v>
      </c>
      <c r="D14" s="44">
        <v>6000</v>
      </c>
      <c r="E14" s="116"/>
      <c r="F14" s="112"/>
      <c r="G14" s="174">
        <f>D8+D17-F17</f>
        <v>294754.73</v>
      </c>
      <c r="J14" s="200" t="s">
        <v>209</v>
      </c>
      <c r="K14" s="200"/>
      <c r="L14" s="200"/>
      <c r="M14" s="200"/>
      <c r="N14" s="200"/>
      <c r="O14" s="200"/>
      <c r="P14" s="200"/>
      <c r="Q14" s="200"/>
      <c r="R14" s="229">
        <v>29816.4</v>
      </c>
      <c r="S14" s="229"/>
    </row>
    <row r="15" spans="2:19" ht="12.75">
      <c r="B15" s="177"/>
      <c r="C15" s="179" t="s">
        <v>10</v>
      </c>
      <c r="D15" s="181">
        <v>29228.79</v>
      </c>
      <c r="E15" s="258"/>
      <c r="F15" s="260"/>
      <c r="G15" s="175"/>
      <c r="J15" s="200" t="s">
        <v>210</v>
      </c>
      <c r="K15" s="200"/>
      <c r="L15" s="200"/>
      <c r="M15" s="200"/>
      <c r="N15" s="200"/>
      <c r="O15" s="200"/>
      <c r="P15" s="200"/>
      <c r="Q15" s="200"/>
      <c r="R15" s="229">
        <v>0</v>
      </c>
      <c r="S15" s="229"/>
    </row>
    <row r="16" spans="2:19" ht="22.5" customHeight="1" thickBot="1">
      <c r="B16" s="178"/>
      <c r="C16" s="180"/>
      <c r="D16" s="182"/>
      <c r="E16" s="259"/>
      <c r="F16" s="261"/>
      <c r="G16" s="175"/>
      <c r="J16" s="150"/>
      <c r="K16" s="150"/>
      <c r="L16" s="150"/>
      <c r="M16" s="150"/>
      <c r="N16" s="150"/>
      <c r="O16" s="150"/>
      <c r="P16" s="150"/>
      <c r="Q16" s="150"/>
      <c r="R16" s="146"/>
      <c r="S16" s="146"/>
    </row>
    <row r="17" spans="2:19" ht="27.75" customHeight="1" thickBot="1">
      <c r="B17" s="187" t="s">
        <v>87</v>
      </c>
      <c r="C17" s="171"/>
      <c r="D17" s="48">
        <f>D14+D15</f>
        <v>35228.79</v>
      </c>
      <c r="E17" s="36" t="s">
        <v>2</v>
      </c>
      <c r="F17" s="80">
        <f>SUM(F8:F16)</f>
        <v>14460</v>
      </c>
      <c r="G17" s="176"/>
      <c r="J17" s="200" t="s">
        <v>211</v>
      </c>
      <c r="K17" s="200"/>
      <c r="L17" s="200"/>
      <c r="M17" s="200"/>
      <c r="N17" s="200"/>
      <c r="O17" s="200"/>
      <c r="P17" s="200"/>
      <c r="Q17" s="200"/>
      <c r="R17" s="202">
        <v>28775.4</v>
      </c>
      <c r="S17" s="202"/>
    </row>
    <row r="18" spans="2:19" ht="18.75">
      <c r="B18" s="5"/>
      <c r="C18" s="6"/>
      <c r="D18" s="19"/>
      <c r="E18" s="12"/>
      <c r="F18" s="14"/>
      <c r="G18" s="26"/>
      <c r="J18" s="200" t="s">
        <v>212</v>
      </c>
      <c r="K18" s="200"/>
      <c r="L18" s="200"/>
      <c r="M18" s="200"/>
      <c r="N18" s="200"/>
      <c r="O18" s="200"/>
      <c r="P18" s="200"/>
      <c r="Q18" s="200"/>
      <c r="R18" s="202">
        <v>0</v>
      </c>
      <c r="S18" s="202"/>
    </row>
    <row r="19" spans="2:19" ht="18.75">
      <c r="B19" s="5"/>
      <c r="C19" s="2"/>
      <c r="D19" s="19"/>
      <c r="E19" s="12"/>
      <c r="F19" s="14"/>
      <c r="G19" s="26"/>
      <c r="R19" s="146"/>
      <c r="S19" s="146"/>
    </row>
    <row r="20" spans="2:19" ht="18.75">
      <c r="B20" s="5"/>
      <c r="C20" s="2"/>
      <c r="D20" s="19"/>
      <c r="E20" s="12"/>
      <c r="F20" s="14"/>
      <c r="G20" s="26"/>
      <c r="J20" s="200" t="s">
        <v>213</v>
      </c>
      <c r="K20" s="200"/>
      <c r="L20" s="200"/>
      <c r="M20" s="200"/>
      <c r="N20" s="200"/>
      <c r="O20" s="200"/>
      <c r="P20" s="200"/>
      <c r="Q20" s="200"/>
      <c r="R20" s="202">
        <v>9800</v>
      </c>
      <c r="S20" s="202"/>
    </row>
    <row r="22" spans="10:19" ht="15.75" thickBot="1">
      <c r="J22" s="241" t="s">
        <v>214</v>
      </c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0:19" ht="12.75">
      <c r="J23" s="242" t="s">
        <v>243</v>
      </c>
      <c r="K23" s="243"/>
      <c r="L23" s="243"/>
      <c r="M23" s="243"/>
      <c r="N23" s="243"/>
      <c r="O23" s="243"/>
      <c r="P23" s="243"/>
      <c r="Q23" s="243"/>
      <c r="R23" s="244">
        <v>17060</v>
      </c>
      <c r="S23" s="245"/>
    </row>
    <row r="24" spans="10:19" ht="12.75">
      <c r="J24" s="230" t="s">
        <v>244</v>
      </c>
      <c r="K24" s="231"/>
      <c r="L24" s="231"/>
      <c r="M24" s="231"/>
      <c r="N24" s="231"/>
      <c r="O24" s="231"/>
      <c r="P24" s="231"/>
      <c r="Q24" s="231"/>
      <c r="R24" s="232">
        <v>5000</v>
      </c>
      <c r="S24" s="233"/>
    </row>
    <row r="25" spans="10:19" ht="12.75">
      <c r="J25" s="230"/>
      <c r="K25" s="231"/>
      <c r="L25" s="231"/>
      <c r="M25" s="231"/>
      <c r="N25" s="231"/>
      <c r="O25" s="231"/>
      <c r="P25" s="231"/>
      <c r="Q25" s="231"/>
      <c r="R25" s="232"/>
      <c r="S25" s="233"/>
    </row>
    <row r="26" spans="10:19" ht="12.75">
      <c r="J26" s="230"/>
      <c r="K26" s="231"/>
      <c r="L26" s="231"/>
      <c r="M26" s="231"/>
      <c r="N26" s="231"/>
      <c r="O26" s="231"/>
      <c r="P26" s="231"/>
      <c r="Q26" s="231"/>
      <c r="R26" s="232"/>
      <c r="S26" s="233"/>
    </row>
    <row r="27" spans="10:19" ht="12.75">
      <c r="J27" s="230"/>
      <c r="K27" s="231"/>
      <c r="L27" s="231"/>
      <c r="M27" s="231"/>
      <c r="N27" s="231"/>
      <c r="O27" s="231"/>
      <c r="P27" s="231"/>
      <c r="Q27" s="231"/>
      <c r="R27" s="234"/>
      <c r="S27" s="235"/>
    </row>
    <row r="28" spans="10:19" ht="12.75">
      <c r="J28" s="230"/>
      <c r="K28" s="231"/>
      <c r="L28" s="231"/>
      <c r="M28" s="231"/>
      <c r="N28" s="231"/>
      <c r="O28" s="231"/>
      <c r="P28" s="231"/>
      <c r="Q28" s="231"/>
      <c r="R28" s="234"/>
      <c r="S28" s="235"/>
    </row>
    <row r="29" spans="10:19" ht="12.75">
      <c r="J29" s="230"/>
      <c r="K29" s="231"/>
      <c r="L29" s="231"/>
      <c r="M29" s="231"/>
      <c r="N29" s="231"/>
      <c r="O29" s="231"/>
      <c r="P29" s="231"/>
      <c r="Q29" s="231"/>
      <c r="R29" s="234"/>
      <c r="S29" s="235"/>
    </row>
    <row r="30" spans="10:19" ht="15.75" thickBot="1">
      <c r="J30" s="236" t="s">
        <v>2</v>
      </c>
      <c r="K30" s="237"/>
      <c r="L30" s="237"/>
      <c r="M30" s="237"/>
      <c r="N30" s="237"/>
      <c r="O30" s="237"/>
      <c r="P30" s="237"/>
      <c r="Q30" s="237"/>
      <c r="R30" s="238">
        <f>SUM(R23:R29)</f>
        <v>22060</v>
      </c>
      <c r="S30" s="239"/>
    </row>
    <row r="31" spans="10:17" ht="12.75">
      <c r="J31" s="147"/>
      <c r="K31" s="147"/>
      <c r="L31" s="147"/>
      <c r="M31" s="147"/>
      <c r="N31" s="147"/>
      <c r="O31" s="147"/>
      <c r="P31" s="147"/>
      <c r="Q31" s="147"/>
    </row>
    <row r="32" spans="10:19" ht="12.75">
      <c r="J32" s="203" t="s">
        <v>217</v>
      </c>
      <c r="K32" s="203"/>
      <c r="L32" s="203"/>
      <c r="M32" s="203"/>
      <c r="N32" s="203"/>
      <c r="O32" s="203"/>
      <c r="P32" s="203"/>
      <c r="Q32" s="203"/>
      <c r="R32" s="195">
        <f>R11+R14-R17</f>
        <v>9641.599999999999</v>
      </c>
      <c r="S32" s="246"/>
    </row>
    <row r="33" spans="10:19" ht="13.5" thickBot="1">
      <c r="J33" s="148"/>
      <c r="K33" s="148"/>
      <c r="L33" s="148"/>
      <c r="M33" s="148"/>
      <c r="N33" s="148"/>
      <c r="O33" s="148"/>
      <c r="P33" s="148"/>
      <c r="Q33" s="148"/>
      <c r="R33" s="149"/>
      <c r="S33" s="146"/>
    </row>
    <row r="34" spans="10:19" ht="19.5" thickBot="1">
      <c r="J34" s="205" t="s">
        <v>218</v>
      </c>
      <c r="K34" s="206"/>
      <c r="L34" s="206"/>
      <c r="M34" s="206"/>
      <c r="N34" s="206"/>
      <c r="O34" s="206"/>
      <c r="P34" s="206"/>
      <c r="Q34" s="206"/>
      <c r="R34" s="196">
        <f>R9+R17+R20-R30</f>
        <v>311270.13</v>
      </c>
      <c r="S34" s="197"/>
    </row>
  </sheetData>
  <sheetProtection/>
  <mergeCells count="58">
    <mergeCell ref="J32:Q32"/>
    <mergeCell ref="R32:S32"/>
    <mergeCell ref="J34:Q34"/>
    <mergeCell ref="R34:S34"/>
    <mergeCell ref="J28:Q28"/>
    <mergeCell ref="R28:S28"/>
    <mergeCell ref="J29:Q29"/>
    <mergeCell ref="R29:S29"/>
    <mergeCell ref="J30:Q30"/>
    <mergeCell ref="R30:S30"/>
    <mergeCell ref="J25:Q25"/>
    <mergeCell ref="R25:S25"/>
    <mergeCell ref="J26:Q26"/>
    <mergeCell ref="R26:S26"/>
    <mergeCell ref="J27:Q27"/>
    <mergeCell ref="R27:S27"/>
    <mergeCell ref="J20:Q20"/>
    <mergeCell ref="R20:S20"/>
    <mergeCell ref="J22:S22"/>
    <mergeCell ref="J23:Q23"/>
    <mergeCell ref="R23:S23"/>
    <mergeCell ref="J24:Q24"/>
    <mergeCell ref="R24:S24"/>
    <mergeCell ref="J15:Q15"/>
    <mergeCell ref="R15:S15"/>
    <mergeCell ref="J17:Q17"/>
    <mergeCell ref="R17:S17"/>
    <mergeCell ref="J18:Q18"/>
    <mergeCell ref="R18:S18"/>
    <mergeCell ref="J11:Q11"/>
    <mergeCell ref="R11:S11"/>
    <mergeCell ref="J12:Q12"/>
    <mergeCell ref="R12:S12"/>
    <mergeCell ref="J14:Q14"/>
    <mergeCell ref="R14:S14"/>
    <mergeCell ref="J2:S2"/>
    <mergeCell ref="J4:S4"/>
    <mergeCell ref="J5:S5"/>
    <mergeCell ref="J6:S6"/>
    <mergeCell ref="J9:Q9"/>
    <mergeCell ref="R9:S9"/>
    <mergeCell ref="B17:C17"/>
    <mergeCell ref="G14:G17"/>
    <mergeCell ref="B15:B16"/>
    <mergeCell ref="C15:C16"/>
    <mergeCell ref="D15:D16"/>
    <mergeCell ref="E15:E16"/>
    <mergeCell ref="F15:F16"/>
    <mergeCell ref="G8:G11"/>
    <mergeCell ref="B12:C12"/>
    <mergeCell ref="G12:G13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fitToHeight="0" fitToWidth="1" orientation="landscape" paperSize="9" scale="5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3:G20"/>
  <sheetViews>
    <sheetView zoomScalePageLayoutView="0" workbookViewId="0" topLeftCell="A1">
      <selection activeCell="B3" sqref="B3:G4"/>
    </sheetView>
  </sheetViews>
  <sheetFormatPr defaultColWidth="9.140625" defaultRowHeight="12.75"/>
  <cols>
    <col min="2" max="2" width="5.57421875" style="0" customWidth="1"/>
    <col min="3" max="3" width="24.28125" style="0" customWidth="1"/>
    <col min="4" max="4" width="16.7109375" style="0" customWidth="1"/>
    <col min="5" max="5" width="30.00390625" style="0" customWidth="1"/>
    <col min="6" max="6" width="13.00390625" style="0" customWidth="1"/>
    <col min="7" max="7" width="16.42187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303"/>
      <c r="C4" s="303"/>
      <c r="D4" s="303"/>
      <c r="E4" s="303"/>
      <c r="F4" s="303"/>
      <c r="G4" s="303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30.75" thickBot="1">
      <c r="B8" s="49">
        <v>1</v>
      </c>
      <c r="C8" s="62" t="s">
        <v>86</v>
      </c>
      <c r="D8" s="46">
        <v>3270.3</v>
      </c>
      <c r="E8" s="115" t="s">
        <v>93</v>
      </c>
      <c r="F8" s="113">
        <v>3000</v>
      </c>
      <c r="G8" s="167">
        <f>D12-D15</f>
        <v>6607.82</v>
      </c>
    </row>
    <row r="9" spans="2:7" ht="18.75">
      <c r="B9" s="49">
        <v>2</v>
      </c>
      <c r="C9" s="32" t="s">
        <v>64</v>
      </c>
      <c r="D9" s="98" t="s">
        <v>10</v>
      </c>
      <c r="E9" s="115"/>
      <c r="F9" s="113"/>
      <c r="G9" s="266"/>
    </row>
    <row r="10" spans="2:7" ht="15">
      <c r="B10" s="50"/>
      <c r="C10" s="97" t="s">
        <v>16</v>
      </c>
      <c r="D10" s="51">
        <v>3602.37</v>
      </c>
      <c r="E10" s="110"/>
      <c r="F10" s="111"/>
      <c r="G10" s="266"/>
    </row>
    <row r="11" spans="2:7" ht="15.75" thickBot="1">
      <c r="B11" s="33"/>
      <c r="C11" s="57" t="s">
        <v>11</v>
      </c>
      <c r="D11" s="40">
        <v>18970.4</v>
      </c>
      <c r="E11" s="116"/>
      <c r="F11" s="114"/>
      <c r="G11" s="267"/>
    </row>
    <row r="12" spans="2:7" ht="31.5" customHeight="1" thickBot="1">
      <c r="B12" s="170" t="s">
        <v>2</v>
      </c>
      <c r="C12" s="268"/>
      <c r="D12" s="45">
        <f>D10+D11</f>
        <v>22572.77</v>
      </c>
      <c r="E12" s="116"/>
      <c r="F12" s="112"/>
      <c r="G12" s="269" t="s">
        <v>20</v>
      </c>
    </row>
    <row r="13" spans="2:7" ht="29.25" customHeight="1">
      <c r="B13" s="50">
        <v>3</v>
      </c>
      <c r="C13" s="32" t="s">
        <v>64</v>
      </c>
      <c r="D13" s="35" t="s">
        <v>9</v>
      </c>
      <c r="E13" s="116"/>
      <c r="F13" s="112"/>
      <c r="G13" s="270"/>
    </row>
    <row r="14" spans="2:7" ht="38.25" customHeight="1">
      <c r="B14" s="33"/>
      <c r="C14" s="55" t="s">
        <v>8</v>
      </c>
      <c r="D14" s="51">
        <v>1200</v>
      </c>
      <c r="E14" s="116"/>
      <c r="F14" s="112"/>
      <c r="G14" s="174">
        <f>D8+D17-F17</f>
        <v>17435.25</v>
      </c>
    </row>
    <row r="15" spans="2:7" ht="12.75">
      <c r="B15" s="177"/>
      <c r="C15" s="274" t="s">
        <v>10</v>
      </c>
      <c r="D15" s="309">
        <v>15964.95</v>
      </c>
      <c r="E15" s="258"/>
      <c r="F15" s="260"/>
      <c r="G15" s="271"/>
    </row>
    <row r="16" spans="2:7" ht="13.5" thickBot="1">
      <c r="B16" s="273"/>
      <c r="C16" s="275"/>
      <c r="D16" s="277"/>
      <c r="E16" s="284"/>
      <c r="F16" s="285"/>
      <c r="G16" s="271"/>
    </row>
    <row r="17" spans="2:7" ht="15.75" thickBot="1">
      <c r="B17" s="187" t="s">
        <v>2</v>
      </c>
      <c r="C17" s="262"/>
      <c r="D17" s="48">
        <f>D14+D15</f>
        <v>17164.95</v>
      </c>
      <c r="E17" s="36" t="s">
        <v>2</v>
      </c>
      <c r="F17" s="80">
        <f>SUM(F8:F16)</f>
        <v>3000</v>
      </c>
      <c r="G17" s="272"/>
    </row>
    <row r="18" spans="2:7" ht="18.75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3:G20"/>
  <sheetViews>
    <sheetView zoomScalePageLayoutView="0" workbookViewId="0" topLeftCell="A1">
      <selection activeCell="B3" sqref="B3:G4"/>
    </sheetView>
  </sheetViews>
  <sheetFormatPr defaultColWidth="9.140625" defaultRowHeight="12.75"/>
  <cols>
    <col min="2" max="2" width="5.7109375" style="0" customWidth="1"/>
    <col min="3" max="3" width="23.57421875" style="0" customWidth="1"/>
    <col min="4" max="4" width="17.421875" style="0" customWidth="1"/>
    <col min="5" max="5" width="34.57421875" style="0" customWidth="1"/>
    <col min="6" max="6" width="13.57421875" style="0" customWidth="1"/>
    <col min="7" max="7" width="15.5742187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303"/>
      <c r="C4" s="303"/>
      <c r="D4" s="303"/>
      <c r="E4" s="303"/>
      <c r="F4" s="303"/>
      <c r="G4" s="303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45.75" thickBot="1">
      <c r="B8" s="49">
        <v>1</v>
      </c>
      <c r="C8" s="62" t="s">
        <v>86</v>
      </c>
      <c r="D8" s="46">
        <v>35336.35</v>
      </c>
      <c r="E8" s="110" t="s">
        <v>180</v>
      </c>
      <c r="F8" s="111">
        <v>1270</v>
      </c>
      <c r="G8" s="167">
        <f>D12-D15</f>
        <v>14492.680000000002</v>
      </c>
    </row>
    <row r="9" spans="2:7" ht="31.5">
      <c r="B9" s="49">
        <v>2</v>
      </c>
      <c r="C9" s="32" t="s">
        <v>65</v>
      </c>
      <c r="D9" s="98" t="s">
        <v>10</v>
      </c>
      <c r="E9" s="64" t="s">
        <v>181</v>
      </c>
      <c r="F9" s="92">
        <v>5602.08</v>
      </c>
      <c r="G9" s="266"/>
    </row>
    <row r="10" spans="2:7" ht="15.75">
      <c r="B10" s="50"/>
      <c r="C10" s="97" t="s">
        <v>16</v>
      </c>
      <c r="D10" s="51">
        <v>17215.48</v>
      </c>
      <c r="E10" s="64" t="s">
        <v>28</v>
      </c>
      <c r="F10" s="92">
        <v>2580</v>
      </c>
      <c r="G10" s="266"/>
    </row>
    <row r="11" spans="2:7" ht="16.5" thickBot="1">
      <c r="B11" s="33"/>
      <c r="C11" s="57" t="s">
        <v>11</v>
      </c>
      <c r="D11" s="40">
        <v>11208.6</v>
      </c>
      <c r="E11" s="64"/>
      <c r="F11" s="93"/>
      <c r="G11" s="267"/>
    </row>
    <row r="12" spans="2:7" ht="33.75" customHeight="1" thickBot="1">
      <c r="B12" s="170" t="s">
        <v>2</v>
      </c>
      <c r="C12" s="268"/>
      <c r="D12" s="45">
        <f>D10+D11</f>
        <v>28424.08</v>
      </c>
      <c r="E12" s="65"/>
      <c r="F12" s="94"/>
      <c r="G12" s="269" t="s">
        <v>20</v>
      </c>
    </row>
    <row r="13" spans="2:7" ht="30.75" customHeight="1">
      <c r="B13" s="50">
        <v>3</v>
      </c>
      <c r="C13" s="32" t="s">
        <v>65</v>
      </c>
      <c r="D13" s="35" t="s">
        <v>9</v>
      </c>
      <c r="E13" s="65"/>
      <c r="F13" s="94"/>
      <c r="G13" s="270"/>
    </row>
    <row r="14" spans="2:7" ht="39.75" customHeight="1">
      <c r="B14" s="33"/>
      <c r="C14" s="55" t="s">
        <v>8</v>
      </c>
      <c r="D14" s="51">
        <v>1200</v>
      </c>
      <c r="E14" s="65"/>
      <c r="F14" s="94"/>
      <c r="G14" s="174">
        <f>D8+D17-F17</f>
        <v>41015.67</v>
      </c>
    </row>
    <row r="15" spans="2:7" ht="12.75">
      <c r="B15" s="177"/>
      <c r="C15" s="274" t="s">
        <v>10</v>
      </c>
      <c r="D15" s="309">
        <v>13931.4</v>
      </c>
      <c r="E15" s="278"/>
      <c r="F15" s="307"/>
      <c r="G15" s="271"/>
    </row>
    <row r="16" spans="2:7" ht="13.5" thickBot="1">
      <c r="B16" s="273"/>
      <c r="C16" s="275"/>
      <c r="D16" s="277"/>
      <c r="E16" s="279"/>
      <c r="F16" s="308"/>
      <c r="G16" s="271"/>
    </row>
    <row r="17" spans="2:7" ht="15.75" thickBot="1">
      <c r="B17" s="187" t="s">
        <v>2</v>
      </c>
      <c r="C17" s="262"/>
      <c r="D17" s="48">
        <f>D14+D15</f>
        <v>15131.4</v>
      </c>
      <c r="E17" s="36" t="s">
        <v>2</v>
      </c>
      <c r="F17" s="80">
        <f>SUM(F8:F16)</f>
        <v>9452.08</v>
      </c>
      <c r="G17" s="272"/>
    </row>
    <row r="18" spans="2:7" ht="18.75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/>
  </sheetPr>
  <dimension ref="B3:G20"/>
  <sheetViews>
    <sheetView zoomScalePageLayoutView="0" workbookViewId="0" topLeftCell="A1">
      <selection activeCell="D17" sqref="D17"/>
    </sheetView>
  </sheetViews>
  <sheetFormatPr defaultColWidth="9.140625" defaultRowHeight="12.75"/>
  <cols>
    <col min="2" max="2" width="5.421875" style="0" customWidth="1"/>
    <col min="3" max="3" width="24.00390625" style="0" customWidth="1"/>
    <col min="4" max="4" width="15.7109375" style="0" customWidth="1"/>
    <col min="5" max="5" width="34.8515625" style="0" customWidth="1"/>
    <col min="6" max="6" width="14.7109375" style="0" customWidth="1"/>
    <col min="7" max="7" width="15.2812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303"/>
      <c r="C4" s="303"/>
      <c r="D4" s="303"/>
      <c r="E4" s="303"/>
      <c r="F4" s="303"/>
      <c r="G4" s="303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30.75" thickBot="1">
      <c r="B8" s="49">
        <v>1</v>
      </c>
      <c r="C8" s="62" t="s">
        <v>86</v>
      </c>
      <c r="D8" s="46">
        <v>-16689.48</v>
      </c>
      <c r="E8" s="110"/>
      <c r="F8" s="111"/>
      <c r="G8" s="167">
        <f>D12-D15</f>
        <v>13654.300000000003</v>
      </c>
    </row>
    <row r="9" spans="2:7" ht="33.75" customHeight="1">
      <c r="B9" s="49">
        <v>2</v>
      </c>
      <c r="C9" s="32" t="s">
        <v>66</v>
      </c>
      <c r="D9" s="98" t="s">
        <v>10</v>
      </c>
      <c r="E9" s="115"/>
      <c r="F9" s="113"/>
      <c r="G9" s="266"/>
    </row>
    <row r="10" spans="2:7" ht="30.75" customHeight="1">
      <c r="B10" s="50"/>
      <c r="C10" s="97" t="s">
        <v>16</v>
      </c>
      <c r="D10" s="51">
        <v>12955.37</v>
      </c>
      <c r="E10" s="117"/>
      <c r="F10" s="113"/>
      <c r="G10" s="266"/>
    </row>
    <row r="11" spans="2:7" ht="30.75" customHeight="1" thickBot="1">
      <c r="B11" s="33"/>
      <c r="C11" s="57" t="s">
        <v>11</v>
      </c>
      <c r="D11" s="40">
        <v>21576.64</v>
      </c>
      <c r="E11" s="115"/>
      <c r="F11" s="114"/>
      <c r="G11" s="267"/>
    </row>
    <row r="12" spans="2:7" ht="30" customHeight="1" thickBot="1">
      <c r="B12" s="170" t="s">
        <v>83</v>
      </c>
      <c r="C12" s="268"/>
      <c r="D12" s="45">
        <f>D10+D11</f>
        <v>34532.01</v>
      </c>
      <c r="E12" s="116"/>
      <c r="F12" s="112"/>
      <c r="G12" s="269" t="s">
        <v>20</v>
      </c>
    </row>
    <row r="13" spans="2:7" ht="32.25" customHeight="1">
      <c r="B13" s="50">
        <v>3</v>
      </c>
      <c r="C13" s="32" t="s">
        <v>66</v>
      </c>
      <c r="D13" s="35" t="s">
        <v>9</v>
      </c>
      <c r="E13" s="116"/>
      <c r="F13" s="112"/>
      <c r="G13" s="270"/>
    </row>
    <row r="14" spans="2:7" ht="41.25" customHeight="1">
      <c r="B14" s="33"/>
      <c r="C14" s="55" t="s">
        <v>8</v>
      </c>
      <c r="D14" s="51">
        <v>1200</v>
      </c>
      <c r="E14" s="116"/>
      <c r="F14" s="112"/>
      <c r="G14" s="174">
        <f>D8+D17-F17</f>
        <v>5388.23</v>
      </c>
    </row>
    <row r="15" spans="2:7" ht="12.75">
      <c r="B15" s="177"/>
      <c r="C15" s="274" t="s">
        <v>10</v>
      </c>
      <c r="D15" s="309">
        <v>20877.71</v>
      </c>
      <c r="E15" s="258"/>
      <c r="F15" s="260"/>
      <c r="G15" s="271"/>
    </row>
    <row r="16" spans="2:7" ht="13.5" thickBot="1">
      <c r="B16" s="273"/>
      <c r="C16" s="275"/>
      <c r="D16" s="277"/>
      <c r="E16" s="284"/>
      <c r="F16" s="285"/>
      <c r="G16" s="271"/>
    </row>
    <row r="17" spans="2:7" ht="15.75" thickBot="1">
      <c r="B17" s="187" t="s">
        <v>87</v>
      </c>
      <c r="C17" s="262"/>
      <c r="D17" s="48">
        <f>D14+D15</f>
        <v>22077.71</v>
      </c>
      <c r="E17" s="36" t="s">
        <v>2</v>
      </c>
      <c r="F17" s="80">
        <f>SUM(F8:F16)</f>
        <v>0</v>
      </c>
      <c r="G17" s="272"/>
    </row>
    <row r="18" spans="2:7" ht="18.75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/>
  </sheetPr>
  <dimension ref="B3:G20"/>
  <sheetViews>
    <sheetView zoomScalePageLayoutView="0" workbookViewId="0" topLeftCell="A1">
      <selection activeCell="B3" sqref="B3:G4"/>
    </sheetView>
  </sheetViews>
  <sheetFormatPr defaultColWidth="9.140625" defaultRowHeight="12.75"/>
  <cols>
    <col min="2" max="2" width="5.421875" style="0" customWidth="1"/>
    <col min="3" max="3" width="23.421875" style="0" customWidth="1"/>
    <col min="4" max="4" width="16.7109375" style="0" customWidth="1"/>
    <col min="5" max="5" width="33.140625" style="0" customWidth="1"/>
    <col min="6" max="6" width="13.00390625" style="0" customWidth="1"/>
    <col min="7" max="7" width="15.2812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303"/>
      <c r="C4" s="303"/>
      <c r="D4" s="303"/>
      <c r="E4" s="303"/>
      <c r="F4" s="303"/>
      <c r="G4" s="303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45.75" thickBot="1">
      <c r="B8" s="49">
        <v>1</v>
      </c>
      <c r="C8" s="62" t="s">
        <v>86</v>
      </c>
      <c r="D8" s="46">
        <v>79823.68</v>
      </c>
      <c r="E8" s="110"/>
      <c r="F8" s="111"/>
      <c r="G8" s="167">
        <f>D12-D15</f>
        <v>2214.8999999999996</v>
      </c>
    </row>
    <row r="9" spans="2:7" ht="47.25" customHeight="1">
      <c r="B9" s="49">
        <v>2</v>
      </c>
      <c r="C9" s="32" t="s">
        <v>67</v>
      </c>
      <c r="D9" s="98" t="s">
        <v>10</v>
      </c>
      <c r="E9" s="64"/>
      <c r="F9" s="81"/>
      <c r="G9" s="266"/>
    </row>
    <row r="10" spans="2:7" ht="15.75">
      <c r="B10" s="50"/>
      <c r="C10" s="97" t="s">
        <v>16</v>
      </c>
      <c r="D10" s="51">
        <v>2593.14</v>
      </c>
      <c r="E10" s="64"/>
      <c r="F10" s="81"/>
      <c r="G10" s="266"/>
    </row>
    <row r="11" spans="2:7" ht="16.5" thickBot="1">
      <c r="B11" s="33"/>
      <c r="C11" s="57" t="s">
        <v>11</v>
      </c>
      <c r="D11" s="40">
        <v>10973.16</v>
      </c>
      <c r="E11" s="64"/>
      <c r="F11" s="85"/>
      <c r="G11" s="267"/>
    </row>
    <row r="12" spans="2:7" ht="33.75" customHeight="1" thickBot="1">
      <c r="B12" s="170" t="s">
        <v>2</v>
      </c>
      <c r="C12" s="268"/>
      <c r="D12" s="45">
        <f>D10+D11</f>
        <v>13566.3</v>
      </c>
      <c r="E12" s="65"/>
      <c r="F12" s="82"/>
      <c r="G12" s="269" t="s">
        <v>20</v>
      </c>
    </row>
    <row r="13" spans="2:7" ht="33" customHeight="1">
      <c r="B13" s="50">
        <v>3</v>
      </c>
      <c r="C13" s="32" t="s">
        <v>67</v>
      </c>
      <c r="D13" s="35" t="s">
        <v>9</v>
      </c>
      <c r="E13" s="65"/>
      <c r="F13" s="82"/>
      <c r="G13" s="270"/>
    </row>
    <row r="14" spans="2:7" ht="47.25" customHeight="1">
      <c r="B14" s="33"/>
      <c r="C14" s="55" t="s">
        <v>8</v>
      </c>
      <c r="D14" s="51">
        <v>1200</v>
      </c>
      <c r="E14" s="65"/>
      <c r="F14" s="82"/>
      <c r="G14" s="174">
        <f>D8+D17-F17</f>
        <v>92375.07999999999</v>
      </c>
    </row>
    <row r="15" spans="2:7" ht="12.75">
      <c r="B15" s="177"/>
      <c r="C15" s="274" t="s">
        <v>10</v>
      </c>
      <c r="D15" s="309">
        <v>11351.4</v>
      </c>
      <c r="E15" s="278"/>
      <c r="F15" s="334"/>
      <c r="G15" s="271"/>
    </row>
    <row r="16" spans="2:7" ht="13.5" thickBot="1">
      <c r="B16" s="273"/>
      <c r="C16" s="275"/>
      <c r="D16" s="277"/>
      <c r="E16" s="279"/>
      <c r="F16" s="335"/>
      <c r="G16" s="271"/>
    </row>
    <row r="17" spans="2:7" ht="15.75" thickBot="1">
      <c r="B17" s="187" t="s">
        <v>2</v>
      </c>
      <c r="C17" s="262"/>
      <c r="D17" s="48">
        <f>D14+D15</f>
        <v>12551.4</v>
      </c>
      <c r="E17" s="36" t="s">
        <v>2</v>
      </c>
      <c r="F17" s="68">
        <f>SUM(F8:F16)</f>
        <v>0</v>
      </c>
      <c r="G17" s="272"/>
    </row>
    <row r="18" spans="2:7" ht="18.75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/>
  </sheetPr>
  <dimension ref="B3:G20"/>
  <sheetViews>
    <sheetView zoomScalePageLayoutView="0" workbookViewId="0" topLeftCell="A1">
      <selection activeCell="B3" sqref="B3:G4"/>
    </sheetView>
  </sheetViews>
  <sheetFormatPr defaultColWidth="9.140625" defaultRowHeight="12.75"/>
  <cols>
    <col min="2" max="2" width="5.57421875" style="0" customWidth="1"/>
    <col min="3" max="3" width="24.28125" style="0" customWidth="1"/>
    <col min="4" max="4" width="15.7109375" style="0" customWidth="1"/>
    <col min="5" max="5" width="31.8515625" style="0" customWidth="1"/>
    <col min="6" max="6" width="15.00390625" style="0" customWidth="1"/>
    <col min="7" max="7" width="16.2812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303"/>
      <c r="C4" s="303"/>
      <c r="D4" s="303"/>
      <c r="E4" s="303"/>
      <c r="F4" s="303"/>
      <c r="G4" s="303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30.75" thickBot="1">
      <c r="B8" s="49">
        <v>1</v>
      </c>
      <c r="C8" s="62" t="s">
        <v>86</v>
      </c>
      <c r="D8" s="46">
        <v>-62144.62</v>
      </c>
      <c r="E8" s="110"/>
      <c r="F8" s="111"/>
      <c r="G8" s="167">
        <f>D12-D15</f>
        <v>11489.79</v>
      </c>
    </row>
    <row r="9" spans="2:7" ht="48" customHeight="1">
      <c r="B9" s="49">
        <v>2</v>
      </c>
      <c r="C9" s="32" t="s">
        <v>68</v>
      </c>
      <c r="D9" s="98" t="s">
        <v>10</v>
      </c>
      <c r="E9" s="115"/>
      <c r="F9" s="113"/>
      <c r="G9" s="266"/>
    </row>
    <row r="10" spans="2:7" ht="24.75" customHeight="1">
      <c r="B10" s="50"/>
      <c r="C10" s="97" t="s">
        <v>16</v>
      </c>
      <c r="D10" s="51">
        <v>9808.29</v>
      </c>
      <c r="E10" s="115"/>
      <c r="F10" s="113"/>
      <c r="G10" s="266"/>
    </row>
    <row r="11" spans="2:7" ht="24.75" customHeight="1" thickBot="1">
      <c r="B11" s="33"/>
      <c r="C11" s="57" t="s">
        <v>11</v>
      </c>
      <c r="D11" s="40">
        <v>14796</v>
      </c>
      <c r="E11" s="115"/>
      <c r="F11" s="114"/>
      <c r="G11" s="267"/>
    </row>
    <row r="12" spans="2:7" ht="31.5" customHeight="1" thickBot="1">
      <c r="B12" s="170" t="s">
        <v>2</v>
      </c>
      <c r="C12" s="268"/>
      <c r="D12" s="45">
        <f>D10+D11</f>
        <v>24604.29</v>
      </c>
      <c r="E12" s="116"/>
      <c r="F12" s="112"/>
      <c r="G12" s="269" t="s">
        <v>20</v>
      </c>
    </row>
    <row r="13" spans="2:7" ht="32.25" customHeight="1">
      <c r="B13" s="50">
        <v>3</v>
      </c>
      <c r="C13" s="32" t="s">
        <v>68</v>
      </c>
      <c r="D13" s="35" t="s">
        <v>9</v>
      </c>
      <c r="E13" s="116"/>
      <c r="F13" s="112"/>
      <c r="G13" s="270"/>
    </row>
    <row r="14" spans="2:7" ht="39" customHeight="1">
      <c r="B14" s="33"/>
      <c r="C14" s="55" t="s">
        <v>8</v>
      </c>
      <c r="D14" s="51"/>
      <c r="E14" s="116"/>
      <c r="F14" s="112"/>
      <c r="G14" s="174">
        <f>D8+D17-F17</f>
        <v>-49030.12</v>
      </c>
    </row>
    <row r="15" spans="2:7" ht="12.75">
      <c r="B15" s="177"/>
      <c r="C15" s="274" t="s">
        <v>10</v>
      </c>
      <c r="D15" s="309">
        <v>13114.5</v>
      </c>
      <c r="E15" s="258"/>
      <c r="F15" s="260"/>
      <c r="G15" s="271"/>
    </row>
    <row r="16" spans="2:7" ht="13.5" thickBot="1">
      <c r="B16" s="273"/>
      <c r="C16" s="275"/>
      <c r="D16" s="277"/>
      <c r="E16" s="284"/>
      <c r="F16" s="285"/>
      <c r="G16" s="271"/>
    </row>
    <row r="17" spans="2:7" ht="15.75" thickBot="1">
      <c r="B17" s="187" t="s">
        <v>2</v>
      </c>
      <c r="C17" s="262"/>
      <c r="D17" s="48">
        <f>D14+D15</f>
        <v>13114.5</v>
      </c>
      <c r="E17" s="36" t="s">
        <v>2</v>
      </c>
      <c r="F17" s="80">
        <f>SUM(F8:F16)</f>
        <v>0</v>
      </c>
      <c r="G17" s="272"/>
    </row>
    <row r="18" spans="2:7" ht="18.75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B3" sqref="B3:G4"/>
    </sheetView>
  </sheetViews>
  <sheetFormatPr defaultColWidth="9.140625" defaultRowHeight="12.75"/>
  <cols>
    <col min="2" max="2" width="5.57421875" style="0" customWidth="1"/>
    <col min="3" max="3" width="23.8515625" style="0" customWidth="1"/>
    <col min="4" max="4" width="16.7109375" style="0" customWidth="1"/>
    <col min="5" max="5" width="28.00390625" style="0" customWidth="1"/>
    <col min="6" max="6" width="15.8515625" style="0" customWidth="1"/>
    <col min="7" max="7" width="16.5742187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303"/>
      <c r="C4" s="303"/>
      <c r="D4" s="303"/>
      <c r="E4" s="303"/>
      <c r="F4" s="303"/>
      <c r="G4" s="303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45.75" thickBot="1">
      <c r="B8" s="49">
        <v>1</v>
      </c>
      <c r="C8" s="62" t="s">
        <v>86</v>
      </c>
      <c r="D8" s="46">
        <v>63036.3</v>
      </c>
      <c r="E8" s="110" t="s">
        <v>182</v>
      </c>
      <c r="F8" s="111">
        <v>930</v>
      </c>
      <c r="G8" s="167">
        <f>D12-D15</f>
        <v>2068.239999999998</v>
      </c>
    </row>
    <row r="9" spans="2:7" ht="18.75">
      <c r="B9" s="49">
        <v>2</v>
      </c>
      <c r="C9" s="32" t="s">
        <v>70</v>
      </c>
      <c r="D9" s="98" t="s">
        <v>10</v>
      </c>
      <c r="E9" s="86"/>
      <c r="F9" s="66"/>
      <c r="G9" s="266"/>
    </row>
    <row r="10" spans="2:7" ht="15.75">
      <c r="B10" s="50"/>
      <c r="C10" s="97" t="s">
        <v>16</v>
      </c>
      <c r="D10" s="51">
        <v>2094.8</v>
      </c>
      <c r="E10" s="86"/>
      <c r="F10" s="66"/>
      <c r="G10" s="266"/>
    </row>
    <row r="11" spans="2:7" ht="16.5" thickBot="1">
      <c r="B11" s="33"/>
      <c r="C11" s="57" t="s">
        <v>11</v>
      </c>
      <c r="D11" s="40">
        <v>10279.8</v>
      </c>
      <c r="E11" s="86"/>
      <c r="F11" s="128"/>
      <c r="G11" s="267"/>
    </row>
    <row r="12" spans="2:7" ht="30.75" customHeight="1" thickBot="1">
      <c r="B12" s="170" t="s">
        <v>2</v>
      </c>
      <c r="C12" s="268"/>
      <c r="D12" s="45">
        <f>D10+D11</f>
        <v>12374.599999999999</v>
      </c>
      <c r="E12" s="89"/>
      <c r="F12" s="67"/>
      <c r="G12" s="269" t="s">
        <v>20</v>
      </c>
    </row>
    <row r="13" spans="2:7" ht="32.25" customHeight="1">
      <c r="B13" s="50">
        <v>3</v>
      </c>
      <c r="C13" s="32" t="s">
        <v>70</v>
      </c>
      <c r="D13" s="35" t="s">
        <v>9</v>
      </c>
      <c r="E13" s="89"/>
      <c r="F13" s="67"/>
      <c r="G13" s="270"/>
    </row>
    <row r="14" spans="2:7" ht="39" customHeight="1">
      <c r="B14" s="33"/>
      <c r="C14" s="55" t="s">
        <v>8</v>
      </c>
      <c r="D14" s="51">
        <v>300</v>
      </c>
      <c r="E14" s="89"/>
      <c r="F14" s="67"/>
      <c r="G14" s="174">
        <f>D8+D17-F17</f>
        <v>72712.66</v>
      </c>
    </row>
    <row r="15" spans="2:7" ht="12.75">
      <c r="B15" s="177"/>
      <c r="C15" s="274" t="s">
        <v>10</v>
      </c>
      <c r="D15" s="309">
        <v>10306.36</v>
      </c>
      <c r="E15" s="338"/>
      <c r="F15" s="340"/>
      <c r="G15" s="271"/>
    </row>
    <row r="16" spans="2:7" ht="13.5" thickBot="1">
      <c r="B16" s="273"/>
      <c r="C16" s="275"/>
      <c r="D16" s="277"/>
      <c r="E16" s="339"/>
      <c r="F16" s="341"/>
      <c r="G16" s="271"/>
    </row>
    <row r="17" spans="2:7" ht="15.75" thickBot="1">
      <c r="B17" s="187" t="s">
        <v>2</v>
      </c>
      <c r="C17" s="262"/>
      <c r="D17" s="48">
        <f>D14+D15</f>
        <v>10606.36</v>
      </c>
      <c r="E17" s="36" t="s">
        <v>2</v>
      </c>
      <c r="F17" s="80">
        <f>F8+F9+F10+F11+F12+F13+F14+F15</f>
        <v>930</v>
      </c>
      <c r="G17" s="272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  <row r="21" spans="2:7" ht="18.75">
      <c r="B21" s="5"/>
      <c r="C21" s="6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G20"/>
  <sheetViews>
    <sheetView zoomScalePageLayoutView="0" workbookViewId="0" topLeftCell="A1">
      <selection activeCell="B3" sqref="B3:G4"/>
    </sheetView>
  </sheetViews>
  <sheetFormatPr defaultColWidth="9.140625" defaultRowHeight="12.75"/>
  <cols>
    <col min="2" max="2" width="5.57421875" style="0" customWidth="1"/>
    <col min="3" max="3" width="24.140625" style="0" customWidth="1"/>
    <col min="4" max="4" width="16.421875" style="0" customWidth="1"/>
    <col min="5" max="5" width="32.7109375" style="0" customWidth="1"/>
    <col min="6" max="6" width="12.28125" style="0" customWidth="1"/>
    <col min="7" max="7" width="16.14062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303"/>
      <c r="C4" s="303"/>
      <c r="D4" s="303"/>
      <c r="E4" s="303"/>
      <c r="F4" s="303"/>
      <c r="G4" s="303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30.75" thickBot="1">
      <c r="B8" s="49">
        <v>1</v>
      </c>
      <c r="C8" s="62" t="s">
        <v>86</v>
      </c>
      <c r="D8" s="46">
        <v>7917.79</v>
      </c>
      <c r="E8" s="110"/>
      <c r="F8" s="111"/>
      <c r="G8" s="167">
        <f>D12-D15</f>
        <v>19199.739999999998</v>
      </c>
    </row>
    <row r="9" spans="2:7" ht="18.75">
      <c r="B9" s="49">
        <v>2</v>
      </c>
      <c r="C9" s="32" t="s">
        <v>69</v>
      </c>
      <c r="D9" s="98" t="s">
        <v>10</v>
      </c>
      <c r="E9" s="64"/>
      <c r="F9" s="66"/>
      <c r="G9" s="266"/>
    </row>
    <row r="10" spans="2:7" ht="15.75">
      <c r="B10" s="50"/>
      <c r="C10" s="97" t="s">
        <v>16</v>
      </c>
      <c r="D10" s="51">
        <v>26093.16</v>
      </c>
      <c r="E10" s="64"/>
      <c r="F10" s="66"/>
      <c r="G10" s="266"/>
    </row>
    <row r="11" spans="2:7" ht="16.5" thickBot="1">
      <c r="B11" s="33"/>
      <c r="C11" s="57" t="s">
        <v>11</v>
      </c>
      <c r="D11" s="40">
        <v>17476.8</v>
      </c>
      <c r="E11" s="64"/>
      <c r="F11" s="128"/>
      <c r="G11" s="267"/>
    </row>
    <row r="12" spans="2:7" ht="30" customHeight="1" thickBot="1">
      <c r="B12" s="170" t="s">
        <v>2</v>
      </c>
      <c r="C12" s="268"/>
      <c r="D12" s="45">
        <f>D10+D11</f>
        <v>43569.96</v>
      </c>
      <c r="E12" s="65"/>
      <c r="F12" s="67"/>
      <c r="G12" s="269" t="s">
        <v>20</v>
      </c>
    </row>
    <row r="13" spans="2:7" ht="30.75" customHeight="1">
      <c r="B13" s="50">
        <v>3</v>
      </c>
      <c r="C13" s="32" t="s">
        <v>69</v>
      </c>
      <c r="D13" s="35" t="s">
        <v>9</v>
      </c>
      <c r="E13" s="65"/>
      <c r="F13" s="67"/>
      <c r="G13" s="270"/>
    </row>
    <row r="14" spans="2:7" ht="42" customHeight="1">
      <c r="B14" s="33"/>
      <c r="C14" s="55" t="s">
        <v>8</v>
      </c>
      <c r="D14" s="51">
        <v>1500</v>
      </c>
      <c r="E14" s="65"/>
      <c r="F14" s="67"/>
      <c r="G14" s="174">
        <f>D8+D17-F17</f>
        <v>33788.01</v>
      </c>
    </row>
    <row r="15" spans="2:7" ht="12.75">
      <c r="B15" s="177"/>
      <c r="C15" s="274" t="s">
        <v>10</v>
      </c>
      <c r="D15" s="309">
        <v>24370.22</v>
      </c>
      <c r="E15" s="278"/>
      <c r="F15" s="340"/>
      <c r="G15" s="271"/>
    </row>
    <row r="16" spans="2:7" ht="13.5" thickBot="1">
      <c r="B16" s="273"/>
      <c r="C16" s="275"/>
      <c r="D16" s="277"/>
      <c r="E16" s="279"/>
      <c r="F16" s="341"/>
      <c r="G16" s="271"/>
    </row>
    <row r="17" spans="2:7" ht="15.75" thickBot="1">
      <c r="B17" s="187" t="s">
        <v>2</v>
      </c>
      <c r="C17" s="262"/>
      <c r="D17" s="48">
        <f>D14+D15</f>
        <v>25870.22</v>
      </c>
      <c r="E17" s="36" t="s">
        <v>2</v>
      </c>
      <c r="F17" s="80">
        <f>F8+F9+F10+F11+F12+F13+F14+F15</f>
        <v>0</v>
      </c>
      <c r="G17" s="272"/>
    </row>
    <row r="18" spans="2:7" ht="18.75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37"/>
  <sheetViews>
    <sheetView zoomScalePageLayoutView="0" workbookViewId="0" topLeftCell="A1">
      <selection activeCell="R18" sqref="R18:S18"/>
    </sheetView>
  </sheetViews>
  <sheetFormatPr defaultColWidth="9.140625" defaultRowHeight="12.75"/>
  <cols>
    <col min="2" max="2" width="5.421875" style="0" customWidth="1"/>
    <col min="3" max="3" width="26.7109375" style="0" customWidth="1"/>
    <col min="4" max="4" width="17.00390625" style="0" customWidth="1"/>
    <col min="5" max="5" width="33.28125" style="0" customWidth="1"/>
    <col min="6" max="6" width="12.421875" style="0" customWidth="1"/>
    <col min="7" max="7" width="15.7109375" style="0" customWidth="1"/>
  </cols>
  <sheetData>
    <row r="2" spans="10:19" ht="100.5" customHeight="1">
      <c r="J2" s="216" t="s">
        <v>386</v>
      </c>
      <c r="K2" s="216"/>
      <c r="L2" s="216"/>
      <c r="M2" s="216"/>
      <c r="N2" s="216"/>
      <c r="O2" s="216"/>
      <c r="P2" s="216"/>
      <c r="Q2" s="216"/>
      <c r="R2" s="216"/>
      <c r="S2" s="216"/>
    </row>
    <row r="3" spans="2:19" ht="12.75" customHeight="1">
      <c r="B3" s="151" t="s">
        <v>94</v>
      </c>
      <c r="C3" s="151"/>
      <c r="D3" s="151"/>
      <c r="E3" s="151"/>
      <c r="F3" s="151"/>
      <c r="G3" s="151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3.5" customHeight="1" thickBot="1">
      <c r="B4" s="303"/>
      <c r="C4" s="303"/>
      <c r="D4" s="303"/>
      <c r="E4" s="303"/>
      <c r="F4" s="303"/>
      <c r="G4" s="303"/>
      <c r="J4" s="217" t="s">
        <v>391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  <c r="J5" s="218" t="s">
        <v>387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19" ht="12.75">
      <c r="B6" s="154"/>
      <c r="C6" s="157"/>
      <c r="D6" s="263"/>
      <c r="E6" s="154"/>
      <c r="F6" s="162"/>
      <c r="G6" s="165"/>
      <c r="J6" s="218" t="s">
        <v>388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7" ht="13.5" thickBot="1">
      <c r="B7" s="155"/>
      <c r="C7" s="224"/>
      <c r="D7" s="264"/>
      <c r="E7" s="155"/>
      <c r="F7" s="163"/>
      <c r="G7" s="166"/>
    </row>
    <row r="8" spans="2:7" ht="45.75" thickBot="1">
      <c r="B8" s="49">
        <v>1</v>
      </c>
      <c r="C8" s="62" t="s">
        <v>85</v>
      </c>
      <c r="D8" s="61">
        <v>87048.64</v>
      </c>
      <c r="E8" s="117" t="s">
        <v>183</v>
      </c>
      <c r="F8" s="119">
        <v>850</v>
      </c>
      <c r="G8" s="167">
        <f>D12-D15</f>
        <v>9370.510000000002</v>
      </c>
    </row>
    <row r="9" spans="2:19" ht="26.25" thickBot="1">
      <c r="B9" s="49">
        <v>2</v>
      </c>
      <c r="C9" s="32" t="s">
        <v>71</v>
      </c>
      <c r="D9" s="98" t="s">
        <v>10</v>
      </c>
      <c r="E9" s="110" t="s">
        <v>184</v>
      </c>
      <c r="F9" s="111">
        <v>1030</v>
      </c>
      <c r="G9" s="266"/>
      <c r="J9" s="219" t="s">
        <v>206</v>
      </c>
      <c r="K9" s="220"/>
      <c r="L9" s="220"/>
      <c r="M9" s="220"/>
      <c r="N9" s="220"/>
      <c r="O9" s="220"/>
      <c r="P9" s="220"/>
      <c r="Q9" s="221"/>
      <c r="R9" s="256">
        <v>124918.15</v>
      </c>
      <c r="S9" s="223"/>
    </row>
    <row r="10" spans="2:7" ht="15">
      <c r="B10" s="50"/>
      <c r="C10" s="97" t="s">
        <v>16</v>
      </c>
      <c r="D10" s="51">
        <v>13892.22</v>
      </c>
      <c r="E10" s="115"/>
      <c r="F10" s="113"/>
      <c r="G10" s="266"/>
    </row>
    <row r="11" spans="2:19" ht="32.25" customHeight="1" thickBot="1">
      <c r="B11" s="33"/>
      <c r="C11" s="57" t="s">
        <v>11</v>
      </c>
      <c r="D11" s="40">
        <v>30920.4</v>
      </c>
      <c r="E11" s="115"/>
      <c r="F11" s="114"/>
      <c r="G11" s="267"/>
      <c r="J11" s="203" t="s">
        <v>207</v>
      </c>
      <c r="K11" s="203"/>
      <c r="L11" s="203"/>
      <c r="M11" s="203"/>
      <c r="N11" s="203"/>
      <c r="O11" s="203"/>
      <c r="P11" s="203"/>
      <c r="Q11" s="203"/>
      <c r="R11" s="204">
        <v>9370.51</v>
      </c>
      <c r="S11" s="228"/>
    </row>
    <row r="12" spans="2:19" ht="30.75" customHeight="1" thickBot="1">
      <c r="B12" s="170" t="s">
        <v>83</v>
      </c>
      <c r="C12" s="268"/>
      <c r="D12" s="45">
        <f>D10+D11</f>
        <v>44812.62</v>
      </c>
      <c r="E12" s="115"/>
      <c r="F12" s="112"/>
      <c r="G12" s="269" t="s">
        <v>20</v>
      </c>
      <c r="J12" s="203" t="s">
        <v>208</v>
      </c>
      <c r="K12" s="203"/>
      <c r="L12" s="203"/>
      <c r="M12" s="203"/>
      <c r="N12" s="203"/>
      <c r="O12" s="203"/>
      <c r="P12" s="203"/>
      <c r="Q12" s="203"/>
      <c r="R12" s="204">
        <v>0</v>
      </c>
      <c r="S12" s="228"/>
    </row>
    <row r="13" spans="2:19" ht="30.75" customHeight="1">
      <c r="B13" s="50">
        <v>3</v>
      </c>
      <c r="C13" s="32" t="s">
        <v>71</v>
      </c>
      <c r="D13" s="35" t="s">
        <v>9</v>
      </c>
      <c r="E13" s="116"/>
      <c r="F13" s="112"/>
      <c r="G13" s="270"/>
      <c r="R13" s="146"/>
      <c r="S13" s="146"/>
    </row>
    <row r="14" spans="2:19" ht="40.5" customHeight="1">
      <c r="B14" s="33"/>
      <c r="C14" s="55" t="s">
        <v>8</v>
      </c>
      <c r="D14" s="51">
        <v>4307.4</v>
      </c>
      <c r="E14" s="116"/>
      <c r="F14" s="112"/>
      <c r="G14" s="291">
        <f>D8+D17-F17</f>
        <v>124918.15</v>
      </c>
      <c r="J14" s="200" t="s">
        <v>209</v>
      </c>
      <c r="K14" s="200"/>
      <c r="L14" s="200"/>
      <c r="M14" s="200"/>
      <c r="N14" s="200"/>
      <c r="O14" s="200"/>
      <c r="P14" s="200"/>
      <c r="Q14" s="200"/>
      <c r="R14" s="229">
        <v>30920.4</v>
      </c>
      <c r="S14" s="229"/>
    </row>
    <row r="15" spans="2:19" ht="12.75">
      <c r="B15" s="177"/>
      <c r="C15" s="274" t="s">
        <v>10</v>
      </c>
      <c r="D15" s="309">
        <v>35442.11</v>
      </c>
      <c r="E15" s="258"/>
      <c r="F15" s="260"/>
      <c r="G15" s="292"/>
      <c r="J15" s="200" t="s">
        <v>210</v>
      </c>
      <c r="K15" s="200"/>
      <c r="L15" s="200"/>
      <c r="M15" s="200"/>
      <c r="N15" s="200"/>
      <c r="O15" s="200"/>
      <c r="P15" s="200"/>
      <c r="Q15" s="200"/>
      <c r="R15" s="229">
        <v>0</v>
      </c>
      <c r="S15" s="229"/>
    </row>
    <row r="16" spans="2:19" ht="13.5" thickBot="1">
      <c r="B16" s="273"/>
      <c r="C16" s="275"/>
      <c r="D16" s="277"/>
      <c r="E16" s="284"/>
      <c r="F16" s="285"/>
      <c r="G16" s="292"/>
      <c r="J16" s="150"/>
      <c r="K16" s="150"/>
      <c r="L16" s="150"/>
      <c r="M16" s="150"/>
      <c r="N16" s="150"/>
      <c r="O16" s="150"/>
      <c r="P16" s="150"/>
      <c r="Q16" s="150"/>
      <c r="R16" s="146"/>
      <c r="S16" s="146"/>
    </row>
    <row r="17" spans="2:19" ht="15.75" thickBot="1">
      <c r="B17" s="187" t="s">
        <v>84</v>
      </c>
      <c r="C17" s="262"/>
      <c r="D17" s="48">
        <f>D14+D15</f>
        <v>39749.51</v>
      </c>
      <c r="E17" s="36" t="s">
        <v>2</v>
      </c>
      <c r="F17" s="80">
        <f>SUM(F8:F16)</f>
        <v>1880</v>
      </c>
      <c r="G17" s="293"/>
      <c r="J17" s="200" t="s">
        <v>211</v>
      </c>
      <c r="K17" s="200"/>
      <c r="L17" s="200"/>
      <c r="M17" s="200"/>
      <c r="N17" s="200"/>
      <c r="O17" s="200"/>
      <c r="P17" s="200"/>
      <c r="Q17" s="200"/>
      <c r="R17" s="229">
        <v>28013.69</v>
      </c>
      <c r="S17" s="229"/>
    </row>
    <row r="18" spans="2:19" ht="18.75">
      <c r="B18" s="5"/>
      <c r="C18" s="6"/>
      <c r="D18" s="19"/>
      <c r="E18" s="12"/>
      <c r="F18" s="14"/>
      <c r="G18" s="26"/>
      <c r="J18" s="200" t="s">
        <v>212</v>
      </c>
      <c r="K18" s="200"/>
      <c r="L18" s="200"/>
      <c r="M18" s="200"/>
      <c r="N18" s="200"/>
      <c r="O18" s="200"/>
      <c r="P18" s="200"/>
      <c r="Q18" s="200"/>
      <c r="R18" s="202">
        <v>0</v>
      </c>
      <c r="S18" s="202"/>
    </row>
    <row r="19" spans="2:19" ht="18.75">
      <c r="B19" s="5"/>
      <c r="C19" s="2"/>
      <c r="D19" s="19"/>
      <c r="E19" s="12"/>
      <c r="F19" s="14"/>
      <c r="G19" s="26"/>
      <c r="R19" s="146"/>
      <c r="S19" s="146"/>
    </row>
    <row r="20" spans="2:19" ht="18.75">
      <c r="B20" s="5"/>
      <c r="C20" s="2"/>
      <c r="D20" s="19"/>
      <c r="E20" s="12"/>
      <c r="F20" s="14"/>
      <c r="G20" s="26"/>
      <c r="J20" s="200" t="s">
        <v>213</v>
      </c>
      <c r="K20" s="200"/>
      <c r="L20" s="200"/>
      <c r="M20" s="200"/>
      <c r="N20" s="200"/>
      <c r="O20" s="200"/>
      <c r="P20" s="200"/>
      <c r="Q20" s="200"/>
      <c r="R20" s="202">
        <v>9425.3</v>
      </c>
      <c r="S20" s="202"/>
    </row>
    <row r="22" spans="10:19" ht="15.75" thickBot="1">
      <c r="J22" s="241" t="s">
        <v>214</v>
      </c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0:19" ht="12.75">
      <c r="J23" s="242" t="s">
        <v>389</v>
      </c>
      <c r="K23" s="243"/>
      <c r="L23" s="243"/>
      <c r="M23" s="243"/>
      <c r="N23" s="243"/>
      <c r="O23" s="243"/>
      <c r="P23" s="243"/>
      <c r="Q23" s="243"/>
      <c r="R23" s="244">
        <v>9740</v>
      </c>
      <c r="S23" s="245"/>
    </row>
    <row r="24" spans="10:19" ht="12.75">
      <c r="J24" s="342" t="s">
        <v>390</v>
      </c>
      <c r="K24" s="231"/>
      <c r="L24" s="231"/>
      <c r="M24" s="231"/>
      <c r="N24" s="231"/>
      <c r="O24" s="231"/>
      <c r="P24" s="231"/>
      <c r="Q24" s="231"/>
      <c r="R24" s="232">
        <v>4740</v>
      </c>
      <c r="S24" s="233"/>
    </row>
    <row r="25" spans="10:19" ht="12.75">
      <c r="J25" s="230"/>
      <c r="K25" s="231"/>
      <c r="L25" s="231"/>
      <c r="M25" s="231"/>
      <c r="N25" s="231"/>
      <c r="O25" s="231"/>
      <c r="P25" s="231"/>
      <c r="Q25" s="231"/>
      <c r="R25" s="232"/>
      <c r="S25" s="233"/>
    </row>
    <row r="26" spans="10:19" ht="12.75">
      <c r="J26" s="230"/>
      <c r="K26" s="231"/>
      <c r="L26" s="231"/>
      <c r="M26" s="231"/>
      <c r="N26" s="231"/>
      <c r="O26" s="231"/>
      <c r="P26" s="231"/>
      <c r="Q26" s="231"/>
      <c r="R26" s="232"/>
      <c r="S26" s="233"/>
    </row>
    <row r="27" spans="10:19" ht="12.75">
      <c r="J27" s="230"/>
      <c r="K27" s="231"/>
      <c r="L27" s="231"/>
      <c r="M27" s="231"/>
      <c r="N27" s="231"/>
      <c r="O27" s="231"/>
      <c r="P27" s="231"/>
      <c r="Q27" s="231"/>
      <c r="R27" s="234"/>
      <c r="S27" s="235"/>
    </row>
    <row r="28" spans="10:19" ht="12.75">
      <c r="J28" s="230"/>
      <c r="K28" s="231"/>
      <c r="L28" s="231"/>
      <c r="M28" s="231"/>
      <c r="N28" s="231"/>
      <c r="O28" s="231"/>
      <c r="P28" s="231"/>
      <c r="Q28" s="231"/>
      <c r="R28" s="234"/>
      <c r="S28" s="235"/>
    </row>
    <row r="29" spans="10:19" ht="12.75">
      <c r="J29" s="230"/>
      <c r="K29" s="231"/>
      <c r="L29" s="231"/>
      <c r="M29" s="231"/>
      <c r="N29" s="231"/>
      <c r="O29" s="231"/>
      <c r="P29" s="231"/>
      <c r="Q29" s="231"/>
      <c r="R29" s="234"/>
      <c r="S29" s="235"/>
    </row>
    <row r="30" spans="10:19" ht="12.75">
      <c r="J30" s="230"/>
      <c r="K30" s="231"/>
      <c r="L30" s="231"/>
      <c r="M30" s="231"/>
      <c r="N30" s="231"/>
      <c r="O30" s="231"/>
      <c r="P30" s="231"/>
      <c r="Q30" s="231"/>
      <c r="R30" s="234"/>
      <c r="S30" s="235"/>
    </row>
    <row r="31" spans="10:19" ht="12.75">
      <c r="J31" s="230"/>
      <c r="K31" s="231"/>
      <c r="L31" s="231"/>
      <c r="M31" s="231"/>
      <c r="N31" s="231"/>
      <c r="O31" s="231"/>
      <c r="P31" s="231"/>
      <c r="Q31" s="231"/>
      <c r="R31" s="234"/>
      <c r="S31" s="235"/>
    </row>
    <row r="32" spans="10:19" ht="12.75">
      <c r="J32" s="230"/>
      <c r="K32" s="231"/>
      <c r="L32" s="231"/>
      <c r="M32" s="231"/>
      <c r="N32" s="231"/>
      <c r="O32" s="231"/>
      <c r="P32" s="231"/>
      <c r="Q32" s="231"/>
      <c r="R32" s="234"/>
      <c r="S32" s="235"/>
    </row>
    <row r="33" spans="10:19" ht="15.75" thickBot="1">
      <c r="J33" s="236" t="s">
        <v>2</v>
      </c>
      <c r="K33" s="237"/>
      <c r="L33" s="237"/>
      <c r="M33" s="237"/>
      <c r="N33" s="237"/>
      <c r="O33" s="237"/>
      <c r="P33" s="237"/>
      <c r="Q33" s="237"/>
      <c r="R33" s="238">
        <f>SUM(R23:R32)</f>
        <v>14480</v>
      </c>
      <c r="S33" s="239"/>
    </row>
    <row r="34" spans="10:17" ht="12.75">
      <c r="J34" s="147"/>
      <c r="K34" s="147"/>
      <c r="L34" s="147"/>
      <c r="M34" s="147"/>
      <c r="N34" s="147"/>
      <c r="O34" s="147"/>
      <c r="P34" s="147"/>
      <c r="Q34" s="147"/>
    </row>
    <row r="35" spans="10:19" ht="12.75">
      <c r="J35" s="203" t="s">
        <v>217</v>
      </c>
      <c r="K35" s="203"/>
      <c r="L35" s="203"/>
      <c r="M35" s="203"/>
      <c r="N35" s="203"/>
      <c r="O35" s="203"/>
      <c r="P35" s="203"/>
      <c r="Q35" s="203"/>
      <c r="R35" s="195">
        <f>R11+R12+R14+R15-R17-R18</f>
        <v>12277.220000000005</v>
      </c>
      <c r="S35" s="246"/>
    </row>
    <row r="36" spans="10:19" ht="13.5" thickBot="1">
      <c r="J36" s="148"/>
      <c r="K36" s="148"/>
      <c r="L36" s="148"/>
      <c r="M36" s="148"/>
      <c r="N36" s="148"/>
      <c r="O36" s="148"/>
      <c r="P36" s="148"/>
      <c r="Q36" s="148"/>
      <c r="R36" s="149"/>
      <c r="S36" s="146"/>
    </row>
    <row r="37" spans="10:19" ht="19.5" thickBot="1">
      <c r="J37" s="205" t="s">
        <v>218</v>
      </c>
      <c r="K37" s="206"/>
      <c r="L37" s="206"/>
      <c r="M37" s="206"/>
      <c r="N37" s="206"/>
      <c r="O37" s="206"/>
      <c r="P37" s="206"/>
      <c r="Q37" s="206"/>
      <c r="R37" s="257">
        <f>R9+R17+R18+R20-R33</f>
        <v>147877.13999999998</v>
      </c>
      <c r="S37" s="197"/>
    </row>
  </sheetData>
  <sheetProtection/>
  <mergeCells count="64">
    <mergeCell ref="J35:Q35"/>
    <mergeCell ref="R35:S35"/>
    <mergeCell ref="J37:Q37"/>
    <mergeCell ref="R37:S37"/>
    <mergeCell ref="J31:Q31"/>
    <mergeCell ref="R31:S31"/>
    <mergeCell ref="J32:Q32"/>
    <mergeCell ref="R32:S32"/>
    <mergeCell ref="J33:Q33"/>
    <mergeCell ref="R33:S33"/>
    <mergeCell ref="J28:Q28"/>
    <mergeCell ref="R28:S28"/>
    <mergeCell ref="J29:Q29"/>
    <mergeCell ref="R29:S29"/>
    <mergeCell ref="J30:Q30"/>
    <mergeCell ref="R30:S30"/>
    <mergeCell ref="J25:Q25"/>
    <mergeCell ref="R25:S25"/>
    <mergeCell ref="J26:Q26"/>
    <mergeCell ref="R26:S26"/>
    <mergeCell ref="J27:Q27"/>
    <mergeCell ref="R27:S27"/>
    <mergeCell ref="J20:Q20"/>
    <mergeCell ref="R20:S20"/>
    <mergeCell ref="J22:S22"/>
    <mergeCell ref="J23:Q23"/>
    <mergeCell ref="R23:S23"/>
    <mergeCell ref="J24:Q24"/>
    <mergeCell ref="R24:S24"/>
    <mergeCell ref="J15:Q15"/>
    <mergeCell ref="R15:S15"/>
    <mergeCell ref="J17:Q17"/>
    <mergeCell ref="R17:S17"/>
    <mergeCell ref="J18:Q18"/>
    <mergeCell ref="R18:S18"/>
    <mergeCell ref="J11:Q11"/>
    <mergeCell ref="R11:S11"/>
    <mergeCell ref="J12:Q12"/>
    <mergeCell ref="R12:S12"/>
    <mergeCell ref="J14:Q14"/>
    <mergeCell ref="R14:S14"/>
    <mergeCell ref="J2:S2"/>
    <mergeCell ref="J4:S4"/>
    <mergeCell ref="J5:S5"/>
    <mergeCell ref="J6:S6"/>
    <mergeCell ref="J9:Q9"/>
    <mergeCell ref="R9:S9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fitToHeight="0" fitToWidth="1" orientation="landscape" paperSize="9" scale="58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37"/>
  <sheetViews>
    <sheetView zoomScalePageLayoutView="0" workbookViewId="0" topLeftCell="A1">
      <selection activeCell="J4" sqref="J4:S4"/>
    </sheetView>
  </sheetViews>
  <sheetFormatPr defaultColWidth="9.140625" defaultRowHeight="12.75"/>
  <cols>
    <col min="2" max="2" width="5.57421875" style="0" customWidth="1"/>
    <col min="3" max="3" width="27.421875" style="0" customWidth="1"/>
    <col min="4" max="4" width="17.140625" style="0" customWidth="1"/>
    <col min="5" max="5" width="32.7109375" style="0" customWidth="1"/>
    <col min="6" max="6" width="14.57421875" style="0" customWidth="1"/>
    <col min="7" max="7" width="16.7109375" style="0" customWidth="1"/>
  </cols>
  <sheetData>
    <row r="2" spans="10:19" ht="93" customHeight="1">
      <c r="J2" s="216" t="s">
        <v>392</v>
      </c>
      <c r="K2" s="216"/>
      <c r="L2" s="216"/>
      <c r="M2" s="216"/>
      <c r="N2" s="216"/>
      <c r="O2" s="216"/>
      <c r="P2" s="216"/>
      <c r="Q2" s="216"/>
      <c r="R2" s="216"/>
      <c r="S2" s="216"/>
    </row>
    <row r="3" spans="2:19" ht="12.75" customHeight="1">
      <c r="B3" s="151" t="s">
        <v>94</v>
      </c>
      <c r="C3" s="151"/>
      <c r="D3" s="151"/>
      <c r="E3" s="151"/>
      <c r="F3" s="151"/>
      <c r="G3" s="151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3.5" customHeight="1" thickBot="1">
      <c r="B4" s="303"/>
      <c r="C4" s="303"/>
      <c r="D4" s="303"/>
      <c r="E4" s="303"/>
      <c r="F4" s="303"/>
      <c r="G4" s="303"/>
      <c r="J4" s="217" t="s">
        <v>403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  <c r="J5" s="218" t="s">
        <v>393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19" ht="12.75">
      <c r="B6" s="154"/>
      <c r="C6" s="157"/>
      <c r="D6" s="263"/>
      <c r="E6" s="154"/>
      <c r="F6" s="162"/>
      <c r="G6" s="165"/>
      <c r="J6" s="218" t="s">
        <v>394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7" ht="13.5" thickBot="1">
      <c r="B7" s="155"/>
      <c r="C7" s="224"/>
      <c r="D7" s="264"/>
      <c r="E7" s="155"/>
      <c r="F7" s="163"/>
      <c r="G7" s="166"/>
    </row>
    <row r="8" spans="2:7" ht="30.75" thickBot="1">
      <c r="B8" s="49">
        <v>1</v>
      </c>
      <c r="C8" s="62" t="s">
        <v>85</v>
      </c>
      <c r="D8" s="46">
        <v>-95765.89</v>
      </c>
      <c r="E8" s="117" t="s">
        <v>23</v>
      </c>
      <c r="F8" s="119">
        <v>3261.36</v>
      </c>
      <c r="G8" s="167">
        <f>D12-D15</f>
        <v>60340.64999999998</v>
      </c>
    </row>
    <row r="9" spans="2:19" ht="26.25" thickBot="1">
      <c r="B9" s="49">
        <v>2</v>
      </c>
      <c r="C9" s="32" t="s">
        <v>72</v>
      </c>
      <c r="D9" s="98" t="s">
        <v>10</v>
      </c>
      <c r="E9" s="115" t="s">
        <v>186</v>
      </c>
      <c r="F9" s="113">
        <v>5650</v>
      </c>
      <c r="G9" s="266"/>
      <c r="J9" s="219" t="s">
        <v>206</v>
      </c>
      <c r="K9" s="220"/>
      <c r="L9" s="220"/>
      <c r="M9" s="220"/>
      <c r="N9" s="220"/>
      <c r="O9" s="220"/>
      <c r="P9" s="220"/>
      <c r="Q9" s="221"/>
      <c r="R9" s="256">
        <v>25531.71</v>
      </c>
      <c r="S9" s="223"/>
    </row>
    <row r="10" spans="2:7" ht="25.5">
      <c r="B10" s="50"/>
      <c r="C10" s="97" t="s">
        <v>16</v>
      </c>
      <c r="D10" s="51">
        <v>55742.4</v>
      </c>
      <c r="E10" s="115" t="s">
        <v>187</v>
      </c>
      <c r="F10" s="113">
        <v>3390</v>
      </c>
      <c r="G10" s="266"/>
    </row>
    <row r="11" spans="2:19" ht="26.25" customHeight="1" thickBot="1">
      <c r="B11" s="33"/>
      <c r="C11" s="57" t="s">
        <v>11</v>
      </c>
      <c r="D11" s="40">
        <v>134897.21</v>
      </c>
      <c r="E11" s="116" t="s">
        <v>188</v>
      </c>
      <c r="F11" s="114">
        <v>1800</v>
      </c>
      <c r="G11" s="267"/>
      <c r="J11" s="203" t="s">
        <v>207</v>
      </c>
      <c r="K11" s="203"/>
      <c r="L11" s="203"/>
      <c r="M11" s="203"/>
      <c r="N11" s="203"/>
      <c r="O11" s="203"/>
      <c r="P11" s="203"/>
      <c r="Q11" s="203"/>
      <c r="R11" s="204">
        <v>60340.65</v>
      </c>
      <c r="S11" s="228"/>
    </row>
    <row r="12" spans="2:19" ht="31.5" customHeight="1" thickBot="1">
      <c r="B12" s="170" t="s">
        <v>2</v>
      </c>
      <c r="C12" s="268"/>
      <c r="D12" s="45">
        <f>D10+D11</f>
        <v>190639.61</v>
      </c>
      <c r="E12" s="116" t="s">
        <v>189</v>
      </c>
      <c r="F12" s="112">
        <v>650</v>
      </c>
      <c r="G12" s="269" t="s">
        <v>20</v>
      </c>
      <c r="J12" s="203" t="s">
        <v>208</v>
      </c>
      <c r="K12" s="203"/>
      <c r="L12" s="203"/>
      <c r="M12" s="203"/>
      <c r="N12" s="203"/>
      <c r="O12" s="203"/>
      <c r="P12" s="203"/>
      <c r="Q12" s="203"/>
      <c r="R12" s="204">
        <v>9795.83</v>
      </c>
      <c r="S12" s="228"/>
    </row>
    <row r="13" spans="2:19" ht="36" customHeight="1">
      <c r="B13" s="50">
        <v>3</v>
      </c>
      <c r="C13" s="32" t="s">
        <v>72</v>
      </c>
      <c r="D13" s="35" t="s">
        <v>9</v>
      </c>
      <c r="E13" s="116" t="s">
        <v>190</v>
      </c>
      <c r="F13" s="112">
        <v>930</v>
      </c>
      <c r="G13" s="270"/>
      <c r="R13" s="146"/>
      <c r="S13" s="146"/>
    </row>
    <row r="14" spans="2:19" ht="45.75" customHeight="1">
      <c r="B14" s="33"/>
      <c r="C14" s="55" t="s">
        <v>8</v>
      </c>
      <c r="D14" s="51">
        <v>7200</v>
      </c>
      <c r="E14" s="117" t="s">
        <v>185</v>
      </c>
      <c r="F14" s="112">
        <v>520</v>
      </c>
      <c r="G14" s="174">
        <f>D8+D17-F17</f>
        <v>25531.71000000002</v>
      </c>
      <c r="J14" s="200" t="s">
        <v>209</v>
      </c>
      <c r="K14" s="200"/>
      <c r="L14" s="200"/>
      <c r="M14" s="200"/>
      <c r="N14" s="200"/>
      <c r="O14" s="200"/>
      <c r="P14" s="200"/>
      <c r="Q14" s="200"/>
      <c r="R14" s="229">
        <v>82322.4</v>
      </c>
      <c r="S14" s="229"/>
    </row>
    <row r="15" spans="2:19" ht="12.75" customHeight="1">
      <c r="B15" s="177"/>
      <c r="C15" s="274" t="s">
        <v>10</v>
      </c>
      <c r="D15" s="309">
        <v>130298.96</v>
      </c>
      <c r="E15" s="110"/>
      <c r="F15" s="111"/>
      <c r="G15" s="271"/>
      <c r="J15" s="200" t="s">
        <v>210</v>
      </c>
      <c r="K15" s="200"/>
      <c r="L15" s="200"/>
      <c r="M15" s="200"/>
      <c r="N15" s="200"/>
      <c r="O15" s="200"/>
      <c r="P15" s="200"/>
      <c r="Q15" s="200"/>
      <c r="R15" s="229">
        <v>0</v>
      </c>
      <c r="S15" s="229"/>
    </row>
    <row r="16" spans="2:19" ht="36" customHeight="1" thickBot="1">
      <c r="B16" s="273"/>
      <c r="C16" s="275"/>
      <c r="D16" s="277"/>
      <c r="E16" s="129"/>
      <c r="F16" s="130"/>
      <c r="G16" s="271"/>
      <c r="J16" s="150"/>
      <c r="K16" s="150"/>
      <c r="L16" s="150"/>
      <c r="M16" s="150"/>
      <c r="N16" s="150"/>
      <c r="O16" s="150"/>
      <c r="P16" s="150"/>
      <c r="Q16" s="150"/>
      <c r="R16" s="146"/>
      <c r="S16" s="146"/>
    </row>
    <row r="17" spans="2:19" ht="15.75" thickBot="1">
      <c r="B17" s="187" t="s">
        <v>2</v>
      </c>
      <c r="C17" s="262"/>
      <c r="D17" s="48">
        <f>D14+D15</f>
        <v>137498.96000000002</v>
      </c>
      <c r="E17" s="36" t="s">
        <v>2</v>
      </c>
      <c r="F17" s="80">
        <f>SUM(F8:F16)</f>
        <v>16201.36</v>
      </c>
      <c r="G17" s="272"/>
      <c r="J17" s="200" t="s">
        <v>211</v>
      </c>
      <c r="K17" s="200"/>
      <c r="L17" s="200"/>
      <c r="M17" s="200"/>
      <c r="N17" s="200"/>
      <c r="O17" s="200"/>
      <c r="P17" s="200"/>
      <c r="Q17" s="200"/>
      <c r="R17" s="229">
        <v>75464.84</v>
      </c>
      <c r="S17" s="229"/>
    </row>
    <row r="18" spans="2:19" ht="18.75">
      <c r="B18" s="5"/>
      <c r="C18" s="6"/>
      <c r="D18" s="19"/>
      <c r="E18" s="12"/>
      <c r="F18" s="14"/>
      <c r="G18" s="26"/>
      <c r="J18" s="200" t="s">
        <v>212</v>
      </c>
      <c r="K18" s="200"/>
      <c r="L18" s="200"/>
      <c r="M18" s="200"/>
      <c r="N18" s="200"/>
      <c r="O18" s="200"/>
      <c r="P18" s="200"/>
      <c r="Q18" s="200"/>
      <c r="R18" s="202">
        <v>6120.43</v>
      </c>
      <c r="S18" s="202"/>
    </row>
    <row r="19" spans="2:19" ht="18.75">
      <c r="B19" s="5"/>
      <c r="C19" s="2"/>
      <c r="D19" s="19"/>
      <c r="E19" s="12"/>
      <c r="F19" s="14"/>
      <c r="G19" s="26"/>
      <c r="R19" s="146"/>
      <c r="S19" s="146"/>
    </row>
    <row r="20" spans="2:19" ht="18.75">
      <c r="B20" s="5"/>
      <c r="C20" s="2"/>
      <c r="D20" s="19"/>
      <c r="E20" s="12"/>
      <c r="F20" s="14"/>
      <c r="G20" s="26"/>
      <c r="J20" s="200" t="s">
        <v>213</v>
      </c>
      <c r="K20" s="200"/>
      <c r="L20" s="200"/>
      <c r="M20" s="200"/>
      <c r="N20" s="200"/>
      <c r="O20" s="200"/>
      <c r="P20" s="200"/>
      <c r="Q20" s="200"/>
      <c r="R20" s="202">
        <v>13400</v>
      </c>
      <c r="S20" s="202"/>
    </row>
    <row r="22" spans="10:19" ht="15.75" thickBot="1">
      <c r="J22" s="241" t="s">
        <v>214</v>
      </c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0:19" ht="12.75">
      <c r="J23" s="242" t="s">
        <v>395</v>
      </c>
      <c r="K23" s="243"/>
      <c r="L23" s="243"/>
      <c r="M23" s="243"/>
      <c r="N23" s="243"/>
      <c r="O23" s="243"/>
      <c r="P23" s="243"/>
      <c r="Q23" s="243"/>
      <c r="R23" s="244">
        <v>8005.83</v>
      </c>
      <c r="S23" s="245"/>
    </row>
    <row r="24" spans="10:19" ht="12.75">
      <c r="J24" s="342" t="s">
        <v>396</v>
      </c>
      <c r="K24" s="231"/>
      <c r="L24" s="231"/>
      <c r="M24" s="231"/>
      <c r="N24" s="231"/>
      <c r="O24" s="231"/>
      <c r="P24" s="231"/>
      <c r="Q24" s="231"/>
      <c r="R24" s="232">
        <v>420</v>
      </c>
      <c r="S24" s="233"/>
    </row>
    <row r="25" spans="10:19" ht="12.75">
      <c r="J25" s="230" t="s">
        <v>397</v>
      </c>
      <c r="K25" s="231"/>
      <c r="L25" s="231"/>
      <c r="M25" s="231"/>
      <c r="N25" s="231"/>
      <c r="O25" s="231"/>
      <c r="P25" s="231"/>
      <c r="Q25" s="231"/>
      <c r="R25" s="232">
        <v>1028</v>
      </c>
      <c r="S25" s="233"/>
    </row>
    <row r="26" spans="10:19" ht="12.75">
      <c r="J26" s="230" t="s">
        <v>398</v>
      </c>
      <c r="K26" s="231"/>
      <c r="L26" s="231"/>
      <c r="M26" s="231"/>
      <c r="N26" s="231"/>
      <c r="O26" s="231"/>
      <c r="P26" s="231"/>
      <c r="Q26" s="231"/>
      <c r="R26" s="232">
        <v>3120</v>
      </c>
      <c r="S26" s="233"/>
    </row>
    <row r="27" spans="10:19" ht="12.75">
      <c r="J27" s="230" t="s">
        <v>399</v>
      </c>
      <c r="K27" s="231"/>
      <c r="L27" s="231"/>
      <c r="M27" s="231"/>
      <c r="N27" s="231"/>
      <c r="O27" s="231"/>
      <c r="P27" s="231"/>
      <c r="Q27" s="231"/>
      <c r="R27" s="234">
        <v>4130</v>
      </c>
      <c r="S27" s="235"/>
    </row>
    <row r="28" spans="10:19" ht="12.75">
      <c r="J28" s="230" t="s">
        <v>400</v>
      </c>
      <c r="K28" s="231"/>
      <c r="L28" s="231"/>
      <c r="M28" s="231"/>
      <c r="N28" s="231"/>
      <c r="O28" s="231"/>
      <c r="P28" s="231"/>
      <c r="Q28" s="231"/>
      <c r="R28" s="234">
        <v>9750</v>
      </c>
      <c r="S28" s="235"/>
    </row>
    <row r="29" spans="10:19" ht="12.75">
      <c r="J29" s="230" t="s">
        <v>401</v>
      </c>
      <c r="K29" s="231"/>
      <c r="L29" s="231"/>
      <c r="M29" s="231"/>
      <c r="N29" s="231"/>
      <c r="O29" s="231"/>
      <c r="P29" s="231"/>
      <c r="Q29" s="231"/>
      <c r="R29" s="234">
        <v>9690</v>
      </c>
      <c r="S29" s="235"/>
    </row>
    <row r="30" spans="10:19" ht="12.75">
      <c r="J30" s="230" t="s">
        <v>402</v>
      </c>
      <c r="K30" s="231"/>
      <c r="L30" s="231"/>
      <c r="M30" s="231"/>
      <c r="N30" s="231"/>
      <c r="O30" s="231"/>
      <c r="P30" s="231"/>
      <c r="Q30" s="231"/>
      <c r="R30" s="234">
        <v>4892.04</v>
      </c>
      <c r="S30" s="235"/>
    </row>
    <row r="31" spans="10:19" ht="12.75">
      <c r="J31" s="230"/>
      <c r="K31" s="231"/>
      <c r="L31" s="231"/>
      <c r="M31" s="231"/>
      <c r="N31" s="231"/>
      <c r="O31" s="231"/>
      <c r="P31" s="231"/>
      <c r="Q31" s="231"/>
      <c r="R31" s="234"/>
      <c r="S31" s="235"/>
    </row>
    <row r="32" spans="10:19" ht="12.75">
      <c r="J32" s="230"/>
      <c r="K32" s="231"/>
      <c r="L32" s="231"/>
      <c r="M32" s="231"/>
      <c r="N32" s="231"/>
      <c r="O32" s="231"/>
      <c r="P32" s="231"/>
      <c r="Q32" s="231"/>
      <c r="R32" s="234"/>
      <c r="S32" s="235"/>
    </row>
    <row r="33" spans="10:19" ht="15.75" thickBot="1">
      <c r="J33" s="236" t="s">
        <v>2</v>
      </c>
      <c r="K33" s="237"/>
      <c r="L33" s="237"/>
      <c r="M33" s="237"/>
      <c r="N33" s="237"/>
      <c r="O33" s="237"/>
      <c r="P33" s="237"/>
      <c r="Q33" s="237"/>
      <c r="R33" s="238">
        <f>SUM(R23:R32)</f>
        <v>41035.87</v>
      </c>
      <c r="S33" s="239"/>
    </row>
    <row r="34" spans="10:17" ht="12.75">
      <c r="J34" s="147"/>
      <c r="K34" s="147"/>
      <c r="L34" s="147"/>
      <c r="M34" s="147"/>
      <c r="N34" s="147"/>
      <c r="O34" s="147"/>
      <c r="P34" s="147"/>
      <c r="Q34" s="147"/>
    </row>
    <row r="35" spans="10:19" ht="12.75">
      <c r="J35" s="203" t="s">
        <v>217</v>
      </c>
      <c r="K35" s="203"/>
      <c r="L35" s="203"/>
      <c r="M35" s="203"/>
      <c r="N35" s="203"/>
      <c r="O35" s="203"/>
      <c r="P35" s="203"/>
      <c r="Q35" s="203"/>
      <c r="R35" s="195">
        <f>R11+R12+R14+R15-R17-R18</f>
        <v>70873.61000000002</v>
      </c>
      <c r="S35" s="246"/>
    </row>
    <row r="36" spans="10:19" ht="13.5" thickBot="1">
      <c r="J36" s="148"/>
      <c r="K36" s="148"/>
      <c r="L36" s="148"/>
      <c r="M36" s="148"/>
      <c r="N36" s="148"/>
      <c r="O36" s="148"/>
      <c r="P36" s="148"/>
      <c r="Q36" s="148"/>
      <c r="R36" s="149"/>
      <c r="S36" s="146"/>
    </row>
    <row r="37" spans="10:19" ht="19.5" thickBot="1">
      <c r="J37" s="205" t="s">
        <v>218</v>
      </c>
      <c r="K37" s="206"/>
      <c r="L37" s="206"/>
      <c r="M37" s="206"/>
      <c r="N37" s="206"/>
      <c r="O37" s="206"/>
      <c r="P37" s="206"/>
      <c r="Q37" s="206"/>
      <c r="R37" s="257">
        <f>R9+R17+R18+R20-R33</f>
        <v>79481.10999999999</v>
      </c>
      <c r="S37" s="197"/>
    </row>
  </sheetData>
  <sheetProtection/>
  <mergeCells count="62">
    <mergeCell ref="J35:Q35"/>
    <mergeCell ref="R35:S35"/>
    <mergeCell ref="J37:Q37"/>
    <mergeCell ref="R37:S37"/>
    <mergeCell ref="J31:Q31"/>
    <mergeCell ref="R31:S31"/>
    <mergeCell ref="J32:Q32"/>
    <mergeCell ref="R32:S32"/>
    <mergeCell ref="J33:Q33"/>
    <mergeCell ref="R33:S33"/>
    <mergeCell ref="J28:Q28"/>
    <mergeCell ref="R28:S28"/>
    <mergeCell ref="J29:Q29"/>
    <mergeCell ref="R29:S29"/>
    <mergeCell ref="J30:Q30"/>
    <mergeCell ref="R30:S30"/>
    <mergeCell ref="J25:Q25"/>
    <mergeCell ref="R25:S25"/>
    <mergeCell ref="J26:Q26"/>
    <mergeCell ref="R26:S26"/>
    <mergeCell ref="J27:Q27"/>
    <mergeCell ref="R27:S27"/>
    <mergeCell ref="J20:Q20"/>
    <mergeCell ref="R20:S20"/>
    <mergeCell ref="J22:S22"/>
    <mergeCell ref="J23:Q23"/>
    <mergeCell ref="R23:S23"/>
    <mergeCell ref="J24:Q24"/>
    <mergeCell ref="R24:S24"/>
    <mergeCell ref="J15:Q15"/>
    <mergeCell ref="R15:S15"/>
    <mergeCell ref="J17:Q17"/>
    <mergeCell ref="R17:S17"/>
    <mergeCell ref="J18:Q18"/>
    <mergeCell ref="R18:S18"/>
    <mergeCell ref="J11:Q11"/>
    <mergeCell ref="R11:S11"/>
    <mergeCell ref="J12:Q12"/>
    <mergeCell ref="R12:S12"/>
    <mergeCell ref="J14:Q14"/>
    <mergeCell ref="R14:S14"/>
    <mergeCell ref="J2:S2"/>
    <mergeCell ref="J4:S4"/>
    <mergeCell ref="J5:S5"/>
    <mergeCell ref="J6:S6"/>
    <mergeCell ref="J9:Q9"/>
    <mergeCell ref="R9:S9"/>
    <mergeCell ref="G8:G11"/>
    <mergeCell ref="B12:C12"/>
    <mergeCell ref="G12:G13"/>
    <mergeCell ref="G14:G17"/>
    <mergeCell ref="B15:B16"/>
    <mergeCell ref="C15:C16"/>
    <mergeCell ref="D15:D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fitToHeight="0" fitToWidth="1" orientation="landscape" paperSize="9" scale="57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37"/>
  <sheetViews>
    <sheetView zoomScalePageLayoutView="0" workbookViewId="0" topLeftCell="A1">
      <selection activeCell="R12" sqref="R12:S12"/>
    </sheetView>
  </sheetViews>
  <sheetFormatPr defaultColWidth="9.140625" defaultRowHeight="12.75"/>
  <cols>
    <col min="2" max="2" width="5.7109375" style="0" customWidth="1"/>
    <col min="3" max="3" width="23.57421875" style="0" customWidth="1"/>
    <col min="4" max="4" width="16.7109375" style="0" customWidth="1"/>
    <col min="5" max="5" width="29.7109375" style="0" customWidth="1"/>
    <col min="6" max="6" width="16.421875" style="0" customWidth="1"/>
    <col min="7" max="7" width="16.28125" style="0" customWidth="1"/>
  </cols>
  <sheetData>
    <row r="2" spans="10:19" ht="93" customHeight="1">
      <c r="J2" s="216" t="s">
        <v>404</v>
      </c>
      <c r="K2" s="216"/>
      <c r="L2" s="216"/>
      <c r="M2" s="216"/>
      <c r="N2" s="216"/>
      <c r="O2" s="216"/>
      <c r="P2" s="216"/>
      <c r="Q2" s="216"/>
      <c r="R2" s="216"/>
      <c r="S2" s="216"/>
    </row>
    <row r="3" spans="2:19" ht="12.75" customHeight="1">
      <c r="B3" s="151" t="s">
        <v>94</v>
      </c>
      <c r="C3" s="151"/>
      <c r="D3" s="151"/>
      <c r="E3" s="151"/>
      <c r="F3" s="151"/>
      <c r="G3" s="151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3.5" customHeight="1" thickBot="1">
      <c r="B4" s="303"/>
      <c r="C4" s="303"/>
      <c r="D4" s="303"/>
      <c r="E4" s="303"/>
      <c r="F4" s="303"/>
      <c r="G4" s="303"/>
      <c r="J4" s="217" t="s">
        <v>407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  <c r="J5" s="218" t="s">
        <v>296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19" ht="12.75">
      <c r="B6" s="154"/>
      <c r="C6" s="157"/>
      <c r="D6" s="263"/>
      <c r="E6" s="154"/>
      <c r="F6" s="162"/>
      <c r="G6" s="165"/>
      <c r="J6" s="218" t="s">
        <v>405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7" ht="13.5" thickBot="1">
      <c r="B7" s="155"/>
      <c r="C7" s="224"/>
      <c r="D7" s="264"/>
      <c r="E7" s="155"/>
      <c r="F7" s="163"/>
      <c r="G7" s="166"/>
    </row>
    <row r="8" spans="2:7" ht="45.75" thickBot="1">
      <c r="B8" s="49">
        <v>1</v>
      </c>
      <c r="C8" s="62" t="s">
        <v>86</v>
      </c>
      <c r="D8" s="46">
        <v>239094.32</v>
      </c>
      <c r="E8" s="117" t="s">
        <v>191</v>
      </c>
      <c r="F8" s="119">
        <v>280</v>
      </c>
      <c r="G8" s="167">
        <f>D12-D15</f>
        <v>15549.11</v>
      </c>
    </row>
    <row r="9" spans="2:19" ht="35.25" customHeight="1" thickBot="1">
      <c r="B9" s="49">
        <v>2</v>
      </c>
      <c r="C9" s="32" t="s">
        <v>73</v>
      </c>
      <c r="D9" s="98" t="s">
        <v>10</v>
      </c>
      <c r="E9" s="110" t="s">
        <v>192</v>
      </c>
      <c r="F9" s="111">
        <v>1610</v>
      </c>
      <c r="G9" s="266"/>
      <c r="J9" s="219" t="s">
        <v>206</v>
      </c>
      <c r="K9" s="220"/>
      <c r="L9" s="220"/>
      <c r="M9" s="220"/>
      <c r="N9" s="220"/>
      <c r="O9" s="220"/>
      <c r="P9" s="220"/>
      <c r="Q9" s="221"/>
      <c r="R9" s="256">
        <v>88601.82</v>
      </c>
      <c r="S9" s="223"/>
    </row>
    <row r="10" spans="2:7" ht="44.25" customHeight="1">
      <c r="B10" s="50"/>
      <c r="C10" s="97" t="s">
        <v>16</v>
      </c>
      <c r="D10" s="51">
        <v>24249.84</v>
      </c>
      <c r="E10" s="115" t="s">
        <v>100</v>
      </c>
      <c r="F10" s="113">
        <v>218185</v>
      </c>
      <c r="G10" s="266"/>
    </row>
    <row r="11" spans="2:19" ht="24.75" customHeight="1" thickBot="1">
      <c r="B11" s="33"/>
      <c r="C11" s="57" t="s">
        <v>11</v>
      </c>
      <c r="D11" s="40">
        <v>54281.77</v>
      </c>
      <c r="E11" s="115"/>
      <c r="F11" s="114"/>
      <c r="G11" s="267"/>
      <c r="J11" s="203" t="s">
        <v>207</v>
      </c>
      <c r="K11" s="203"/>
      <c r="L11" s="203"/>
      <c r="M11" s="203"/>
      <c r="N11" s="203"/>
      <c r="O11" s="203"/>
      <c r="P11" s="203"/>
      <c r="Q11" s="203"/>
      <c r="R11" s="204">
        <v>15549.11</v>
      </c>
      <c r="S11" s="228"/>
    </row>
    <row r="12" spans="2:19" ht="33.75" customHeight="1" thickBot="1">
      <c r="B12" s="170" t="s">
        <v>83</v>
      </c>
      <c r="C12" s="268"/>
      <c r="D12" s="45">
        <f>D10+D11</f>
        <v>78531.61</v>
      </c>
      <c r="E12" s="115"/>
      <c r="F12" s="112"/>
      <c r="G12" s="269" t="s">
        <v>20</v>
      </c>
      <c r="J12" s="203" t="s">
        <v>208</v>
      </c>
      <c r="K12" s="203"/>
      <c r="L12" s="203"/>
      <c r="M12" s="203"/>
      <c r="N12" s="203"/>
      <c r="O12" s="203"/>
      <c r="P12" s="203"/>
      <c r="Q12" s="203"/>
      <c r="R12" s="204">
        <v>2048.73</v>
      </c>
      <c r="S12" s="228"/>
    </row>
    <row r="13" spans="2:19" ht="35.25" customHeight="1">
      <c r="B13" s="50">
        <v>3</v>
      </c>
      <c r="C13" s="32" t="s">
        <v>73</v>
      </c>
      <c r="D13" s="35" t="s">
        <v>9</v>
      </c>
      <c r="E13" s="115"/>
      <c r="F13" s="112"/>
      <c r="G13" s="270"/>
      <c r="R13" s="146"/>
      <c r="S13" s="146"/>
    </row>
    <row r="14" spans="2:19" ht="44.25" customHeight="1">
      <c r="B14" s="33"/>
      <c r="C14" s="55" t="s">
        <v>8</v>
      </c>
      <c r="D14" s="51">
        <v>6600</v>
      </c>
      <c r="E14" s="116"/>
      <c r="F14" s="112"/>
      <c r="G14" s="174">
        <f>D8+D17-F17</f>
        <v>88601.82</v>
      </c>
      <c r="J14" s="200" t="s">
        <v>209</v>
      </c>
      <c r="K14" s="200"/>
      <c r="L14" s="200"/>
      <c r="M14" s="200"/>
      <c r="N14" s="200"/>
      <c r="O14" s="200"/>
      <c r="P14" s="200"/>
      <c r="Q14" s="200"/>
      <c r="R14" s="229">
        <v>54374.4</v>
      </c>
      <c r="S14" s="229"/>
    </row>
    <row r="15" spans="2:19" ht="12.75">
      <c r="B15" s="177"/>
      <c r="C15" s="274" t="s">
        <v>10</v>
      </c>
      <c r="D15" s="309">
        <v>62982.5</v>
      </c>
      <c r="E15" s="258"/>
      <c r="F15" s="260"/>
      <c r="G15" s="271"/>
      <c r="J15" s="200" t="s">
        <v>210</v>
      </c>
      <c r="K15" s="200"/>
      <c r="L15" s="200"/>
      <c r="M15" s="200"/>
      <c r="N15" s="200"/>
      <c r="O15" s="200"/>
      <c r="P15" s="200"/>
      <c r="Q15" s="200"/>
      <c r="R15" s="229">
        <v>0</v>
      </c>
      <c r="S15" s="229"/>
    </row>
    <row r="16" spans="2:19" ht="13.5" thickBot="1">
      <c r="B16" s="273"/>
      <c r="C16" s="275"/>
      <c r="D16" s="277"/>
      <c r="E16" s="284"/>
      <c r="F16" s="285"/>
      <c r="G16" s="271"/>
      <c r="J16" s="150"/>
      <c r="K16" s="150"/>
      <c r="L16" s="150"/>
      <c r="M16" s="150"/>
      <c r="N16" s="150"/>
      <c r="O16" s="150"/>
      <c r="P16" s="150"/>
      <c r="Q16" s="150"/>
      <c r="R16" s="146"/>
      <c r="S16" s="146"/>
    </row>
    <row r="17" spans="2:19" ht="15.75" thickBot="1">
      <c r="B17" s="187" t="s">
        <v>87</v>
      </c>
      <c r="C17" s="262"/>
      <c r="D17" s="48">
        <f>D14+D15</f>
        <v>69582.5</v>
      </c>
      <c r="E17" s="36" t="s">
        <v>2</v>
      </c>
      <c r="F17" s="95">
        <f>SUM(F8:F16)</f>
        <v>220075</v>
      </c>
      <c r="G17" s="272"/>
      <c r="J17" s="200" t="s">
        <v>211</v>
      </c>
      <c r="K17" s="200"/>
      <c r="L17" s="200"/>
      <c r="M17" s="200"/>
      <c r="N17" s="200"/>
      <c r="O17" s="200"/>
      <c r="P17" s="200"/>
      <c r="Q17" s="200"/>
      <c r="R17" s="229">
        <v>56392.56</v>
      </c>
      <c r="S17" s="229"/>
    </row>
    <row r="18" spans="2:19" ht="18.75">
      <c r="B18" s="5"/>
      <c r="C18" s="6"/>
      <c r="D18" s="19"/>
      <c r="E18" s="12"/>
      <c r="F18" s="14"/>
      <c r="G18" s="26"/>
      <c r="J18" s="200" t="s">
        <v>212</v>
      </c>
      <c r="K18" s="200"/>
      <c r="L18" s="200"/>
      <c r="M18" s="200"/>
      <c r="N18" s="200"/>
      <c r="O18" s="200"/>
      <c r="P18" s="200"/>
      <c r="Q18" s="200"/>
      <c r="R18" s="202">
        <v>0</v>
      </c>
      <c r="S18" s="202"/>
    </row>
    <row r="19" spans="2:19" ht="18.75">
      <c r="B19" s="5"/>
      <c r="C19" s="2"/>
      <c r="D19" s="19"/>
      <c r="E19" s="12"/>
      <c r="F19" s="14"/>
      <c r="G19" s="26"/>
      <c r="R19" s="146"/>
      <c r="S19" s="146"/>
    </row>
    <row r="20" spans="2:19" ht="18.75">
      <c r="B20" s="5"/>
      <c r="C20" s="2"/>
      <c r="D20" s="19"/>
      <c r="E20" s="12"/>
      <c r="F20" s="14"/>
      <c r="G20" s="26"/>
      <c r="J20" s="200" t="s">
        <v>213</v>
      </c>
      <c r="K20" s="200"/>
      <c r="L20" s="200"/>
      <c r="M20" s="200"/>
      <c r="N20" s="200"/>
      <c r="O20" s="200"/>
      <c r="P20" s="200"/>
      <c r="Q20" s="200"/>
      <c r="R20" s="202">
        <v>11600</v>
      </c>
      <c r="S20" s="202"/>
    </row>
    <row r="22" spans="10:19" ht="15.75" thickBot="1">
      <c r="J22" s="241" t="s">
        <v>214</v>
      </c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0:19" ht="12.75">
      <c r="J23" s="242" t="s">
        <v>406</v>
      </c>
      <c r="K23" s="243"/>
      <c r="L23" s="243"/>
      <c r="M23" s="243"/>
      <c r="N23" s="243"/>
      <c r="O23" s="243"/>
      <c r="P23" s="243"/>
      <c r="Q23" s="243"/>
      <c r="R23" s="244">
        <v>3432.57</v>
      </c>
      <c r="S23" s="245"/>
    </row>
    <row r="24" spans="10:19" ht="12.75">
      <c r="J24" s="342" t="s">
        <v>298</v>
      </c>
      <c r="K24" s="231"/>
      <c r="L24" s="231"/>
      <c r="M24" s="231"/>
      <c r="N24" s="231"/>
      <c r="O24" s="231"/>
      <c r="P24" s="231"/>
      <c r="Q24" s="231"/>
      <c r="R24" s="232">
        <v>12770</v>
      </c>
      <c r="S24" s="233"/>
    </row>
    <row r="25" spans="10:19" ht="12.75">
      <c r="J25" s="230"/>
      <c r="K25" s="231"/>
      <c r="L25" s="231"/>
      <c r="M25" s="231"/>
      <c r="N25" s="231"/>
      <c r="O25" s="231"/>
      <c r="P25" s="231"/>
      <c r="Q25" s="231"/>
      <c r="R25" s="232"/>
      <c r="S25" s="233"/>
    </row>
    <row r="26" spans="10:19" ht="12.75">
      <c r="J26" s="230"/>
      <c r="K26" s="231"/>
      <c r="L26" s="231"/>
      <c r="M26" s="231"/>
      <c r="N26" s="231"/>
      <c r="O26" s="231"/>
      <c r="P26" s="231"/>
      <c r="Q26" s="231"/>
      <c r="R26" s="232"/>
      <c r="S26" s="233"/>
    </row>
    <row r="27" spans="10:19" ht="12.75">
      <c r="J27" s="230"/>
      <c r="K27" s="231"/>
      <c r="L27" s="231"/>
      <c r="M27" s="231"/>
      <c r="N27" s="231"/>
      <c r="O27" s="231"/>
      <c r="P27" s="231"/>
      <c r="Q27" s="231"/>
      <c r="R27" s="234"/>
      <c r="S27" s="235"/>
    </row>
    <row r="28" spans="10:19" ht="12.75">
      <c r="J28" s="230"/>
      <c r="K28" s="231"/>
      <c r="L28" s="231"/>
      <c r="M28" s="231"/>
      <c r="N28" s="231"/>
      <c r="O28" s="231"/>
      <c r="P28" s="231"/>
      <c r="Q28" s="231"/>
      <c r="R28" s="234"/>
      <c r="S28" s="235"/>
    </row>
    <row r="29" spans="10:19" ht="12.75">
      <c r="J29" s="230"/>
      <c r="K29" s="231"/>
      <c r="L29" s="231"/>
      <c r="M29" s="231"/>
      <c r="N29" s="231"/>
      <c r="O29" s="231"/>
      <c r="P29" s="231"/>
      <c r="Q29" s="231"/>
      <c r="R29" s="234"/>
      <c r="S29" s="235"/>
    </row>
    <row r="30" spans="10:19" ht="12.75">
      <c r="J30" s="230"/>
      <c r="K30" s="231"/>
      <c r="L30" s="231"/>
      <c r="M30" s="231"/>
      <c r="N30" s="231"/>
      <c r="O30" s="231"/>
      <c r="P30" s="231"/>
      <c r="Q30" s="231"/>
      <c r="R30" s="234"/>
      <c r="S30" s="235"/>
    </row>
    <row r="31" spans="10:19" ht="12.75">
      <c r="J31" s="230"/>
      <c r="K31" s="231"/>
      <c r="L31" s="231"/>
      <c r="M31" s="231"/>
      <c r="N31" s="231"/>
      <c r="O31" s="231"/>
      <c r="P31" s="231"/>
      <c r="Q31" s="231"/>
      <c r="R31" s="234"/>
      <c r="S31" s="235"/>
    </row>
    <row r="32" spans="10:19" ht="12.75">
      <c r="J32" s="230"/>
      <c r="K32" s="231"/>
      <c r="L32" s="231"/>
      <c r="M32" s="231"/>
      <c r="N32" s="231"/>
      <c r="O32" s="231"/>
      <c r="P32" s="231"/>
      <c r="Q32" s="231"/>
      <c r="R32" s="234"/>
      <c r="S32" s="235"/>
    </row>
    <row r="33" spans="10:19" ht="15.75" thickBot="1">
      <c r="J33" s="236" t="s">
        <v>2</v>
      </c>
      <c r="K33" s="237"/>
      <c r="L33" s="237"/>
      <c r="M33" s="237"/>
      <c r="N33" s="237"/>
      <c r="O33" s="237"/>
      <c r="P33" s="237"/>
      <c r="Q33" s="237"/>
      <c r="R33" s="238">
        <f>SUM(R23:R32)</f>
        <v>16202.57</v>
      </c>
      <c r="S33" s="239"/>
    </row>
    <row r="34" spans="10:17" ht="12.75">
      <c r="J34" s="147"/>
      <c r="K34" s="147"/>
      <c r="L34" s="147"/>
      <c r="M34" s="147"/>
      <c r="N34" s="147"/>
      <c r="O34" s="147"/>
      <c r="P34" s="147"/>
      <c r="Q34" s="147"/>
    </row>
    <row r="35" spans="10:19" ht="12.75">
      <c r="J35" s="203" t="s">
        <v>217</v>
      </c>
      <c r="K35" s="203"/>
      <c r="L35" s="203"/>
      <c r="M35" s="203"/>
      <c r="N35" s="203"/>
      <c r="O35" s="203"/>
      <c r="P35" s="203"/>
      <c r="Q35" s="203"/>
      <c r="R35" s="195">
        <f>R11+R12+R14+R15-R17-R18</f>
        <v>15579.680000000008</v>
      </c>
      <c r="S35" s="246"/>
    </row>
    <row r="36" spans="10:19" ht="13.5" thickBot="1">
      <c r="J36" s="148"/>
      <c r="K36" s="148"/>
      <c r="L36" s="148"/>
      <c r="M36" s="148"/>
      <c r="N36" s="148"/>
      <c r="O36" s="148"/>
      <c r="P36" s="148"/>
      <c r="Q36" s="148"/>
      <c r="R36" s="149"/>
      <c r="S36" s="146"/>
    </row>
    <row r="37" spans="10:19" ht="19.5" thickBot="1">
      <c r="J37" s="205" t="s">
        <v>218</v>
      </c>
      <c r="K37" s="206"/>
      <c r="L37" s="206"/>
      <c r="M37" s="206"/>
      <c r="N37" s="206"/>
      <c r="O37" s="206"/>
      <c r="P37" s="206"/>
      <c r="Q37" s="206"/>
      <c r="R37" s="257">
        <f>R9+R17+R18+R20-R33</f>
        <v>140391.81</v>
      </c>
      <c r="S37" s="197"/>
    </row>
  </sheetData>
  <sheetProtection/>
  <mergeCells count="64">
    <mergeCell ref="J35:Q35"/>
    <mergeCell ref="R35:S35"/>
    <mergeCell ref="J37:Q37"/>
    <mergeCell ref="R37:S37"/>
    <mergeCell ref="J31:Q31"/>
    <mergeCell ref="R31:S31"/>
    <mergeCell ref="J32:Q32"/>
    <mergeCell ref="R32:S32"/>
    <mergeCell ref="J33:Q33"/>
    <mergeCell ref="R33:S33"/>
    <mergeCell ref="J28:Q28"/>
    <mergeCell ref="R28:S28"/>
    <mergeCell ref="J29:Q29"/>
    <mergeCell ref="R29:S29"/>
    <mergeCell ref="J30:Q30"/>
    <mergeCell ref="R30:S30"/>
    <mergeCell ref="J25:Q25"/>
    <mergeCell ref="R25:S25"/>
    <mergeCell ref="J26:Q26"/>
    <mergeCell ref="R26:S26"/>
    <mergeCell ref="J27:Q27"/>
    <mergeCell ref="R27:S27"/>
    <mergeCell ref="J20:Q20"/>
    <mergeCell ref="R20:S20"/>
    <mergeCell ref="J22:S22"/>
    <mergeCell ref="J23:Q23"/>
    <mergeCell ref="R23:S23"/>
    <mergeCell ref="J24:Q24"/>
    <mergeCell ref="R24:S24"/>
    <mergeCell ref="J15:Q15"/>
    <mergeCell ref="R15:S15"/>
    <mergeCell ref="J17:Q17"/>
    <mergeCell ref="R17:S17"/>
    <mergeCell ref="J18:Q18"/>
    <mergeCell ref="R18:S18"/>
    <mergeCell ref="J11:Q11"/>
    <mergeCell ref="R11:S11"/>
    <mergeCell ref="J12:Q12"/>
    <mergeCell ref="R12:S12"/>
    <mergeCell ref="J14:Q14"/>
    <mergeCell ref="R14:S14"/>
    <mergeCell ref="J2:S2"/>
    <mergeCell ref="J4:S4"/>
    <mergeCell ref="J5:S5"/>
    <mergeCell ref="J6:S6"/>
    <mergeCell ref="J9:Q9"/>
    <mergeCell ref="R9:S9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fitToHeight="0" fitToWidth="1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34"/>
  <sheetViews>
    <sheetView zoomScalePageLayoutView="0" workbookViewId="0" topLeftCell="A1">
      <selection activeCell="J4" sqref="J4:S4"/>
    </sheetView>
  </sheetViews>
  <sheetFormatPr defaultColWidth="9.140625" defaultRowHeight="12.75"/>
  <cols>
    <col min="2" max="2" width="5.28125" style="0" customWidth="1"/>
    <col min="3" max="3" width="25.00390625" style="0" customWidth="1"/>
    <col min="4" max="4" width="16.140625" style="0" customWidth="1"/>
    <col min="5" max="5" width="33.00390625" style="0" customWidth="1"/>
    <col min="6" max="6" width="12.421875" style="0" customWidth="1"/>
    <col min="7" max="7" width="15.57421875" style="0" customWidth="1"/>
  </cols>
  <sheetData>
    <row r="2" spans="10:19" ht="91.5" customHeight="1">
      <c r="J2" s="216" t="s">
        <v>245</v>
      </c>
      <c r="K2" s="216"/>
      <c r="L2" s="216"/>
      <c r="M2" s="216"/>
      <c r="N2" s="216"/>
      <c r="O2" s="216"/>
      <c r="P2" s="216"/>
      <c r="Q2" s="216"/>
      <c r="R2" s="216"/>
      <c r="S2" s="216"/>
    </row>
    <row r="3" spans="2:19" ht="12.75" customHeight="1">
      <c r="B3" s="151" t="s">
        <v>94</v>
      </c>
      <c r="C3" s="151"/>
      <c r="D3" s="151"/>
      <c r="E3" s="151"/>
      <c r="F3" s="151"/>
      <c r="G3" s="151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3.5" customHeight="1" thickBot="1">
      <c r="B4" s="152"/>
      <c r="C4" s="152"/>
      <c r="D4" s="152"/>
      <c r="E4" s="152"/>
      <c r="F4" s="152"/>
      <c r="G4" s="152"/>
      <c r="J4" s="217" t="s">
        <v>250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  <c r="J5" s="218" t="s">
        <v>219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19" ht="12.75">
      <c r="B6" s="154"/>
      <c r="C6" s="157"/>
      <c r="D6" s="159"/>
      <c r="E6" s="154"/>
      <c r="F6" s="162"/>
      <c r="G6" s="165"/>
      <c r="J6" s="218" t="s">
        <v>246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7" ht="13.5" thickBot="1">
      <c r="B7" s="155"/>
      <c r="C7" s="224"/>
      <c r="D7" s="160"/>
      <c r="E7" s="155"/>
      <c r="F7" s="163"/>
      <c r="G7" s="166"/>
    </row>
    <row r="8" spans="2:7" ht="35.25" customHeight="1" thickBot="1">
      <c r="B8" s="49">
        <v>1</v>
      </c>
      <c r="C8" s="79" t="s">
        <v>86</v>
      </c>
      <c r="D8" s="46">
        <v>70848.74</v>
      </c>
      <c r="E8" s="117" t="s">
        <v>112</v>
      </c>
      <c r="F8" s="111">
        <v>640</v>
      </c>
      <c r="G8" s="167">
        <f>D12-D15</f>
        <v>28816.959999999992</v>
      </c>
    </row>
    <row r="9" spans="2:19" ht="34.5" customHeight="1" thickBot="1">
      <c r="B9" s="49">
        <v>2</v>
      </c>
      <c r="C9" s="60" t="s">
        <v>21</v>
      </c>
      <c r="D9" s="96" t="s">
        <v>10</v>
      </c>
      <c r="E9" s="118"/>
      <c r="F9" s="111"/>
      <c r="G9" s="168"/>
      <c r="J9" s="219" t="s">
        <v>206</v>
      </c>
      <c r="K9" s="220"/>
      <c r="L9" s="220"/>
      <c r="M9" s="220"/>
      <c r="N9" s="220"/>
      <c r="O9" s="220"/>
      <c r="P9" s="220"/>
      <c r="Q9" s="221"/>
      <c r="R9" s="256">
        <v>116454.82</v>
      </c>
      <c r="S9" s="223"/>
    </row>
    <row r="10" spans="2:7" ht="33" customHeight="1">
      <c r="B10" s="50"/>
      <c r="C10" s="97" t="s">
        <v>16</v>
      </c>
      <c r="D10" s="51">
        <v>30668.64</v>
      </c>
      <c r="E10" s="115"/>
      <c r="F10" s="113"/>
      <c r="G10" s="168"/>
    </row>
    <row r="11" spans="2:19" ht="44.25" customHeight="1" thickBot="1">
      <c r="B11" s="33"/>
      <c r="C11" s="57" t="s">
        <v>11</v>
      </c>
      <c r="D11" s="40">
        <v>37161.6</v>
      </c>
      <c r="E11" s="116"/>
      <c r="F11" s="114"/>
      <c r="G11" s="169"/>
      <c r="J11" s="203" t="s">
        <v>207</v>
      </c>
      <c r="K11" s="203"/>
      <c r="L11" s="203"/>
      <c r="M11" s="203"/>
      <c r="N11" s="203"/>
      <c r="O11" s="203"/>
      <c r="P11" s="203"/>
      <c r="Q11" s="203"/>
      <c r="R11" s="204">
        <v>28816.96</v>
      </c>
      <c r="S11" s="228"/>
    </row>
    <row r="12" spans="2:19" ht="30.75" customHeight="1" thickBot="1">
      <c r="B12" s="170" t="s">
        <v>2</v>
      </c>
      <c r="C12" s="171"/>
      <c r="D12" s="45">
        <f>D10+D11</f>
        <v>67830.23999999999</v>
      </c>
      <c r="E12" s="116"/>
      <c r="F12" s="112"/>
      <c r="G12" s="172" t="s">
        <v>20</v>
      </c>
      <c r="J12" s="203" t="s">
        <v>208</v>
      </c>
      <c r="K12" s="203"/>
      <c r="L12" s="203"/>
      <c r="M12" s="203"/>
      <c r="N12" s="203"/>
      <c r="O12" s="203"/>
      <c r="P12" s="203"/>
      <c r="Q12" s="203"/>
      <c r="R12" s="204">
        <v>464.68</v>
      </c>
      <c r="S12" s="228"/>
    </row>
    <row r="13" spans="2:19" ht="32.25" customHeight="1">
      <c r="B13" s="50">
        <v>3</v>
      </c>
      <c r="C13" s="32" t="s">
        <v>21</v>
      </c>
      <c r="D13" s="35" t="s">
        <v>9</v>
      </c>
      <c r="E13" s="116"/>
      <c r="F13" s="112"/>
      <c r="G13" s="173"/>
      <c r="R13" s="146"/>
      <c r="S13" s="146"/>
    </row>
    <row r="14" spans="2:19" ht="39.75" customHeight="1">
      <c r="B14" s="33"/>
      <c r="C14" s="34" t="s">
        <v>8</v>
      </c>
      <c r="D14" s="44">
        <v>7232.8</v>
      </c>
      <c r="E14" s="116"/>
      <c r="F14" s="112"/>
      <c r="G14" s="174">
        <f>D8+D17-F17</f>
        <v>116454.82</v>
      </c>
      <c r="J14" s="200" t="s">
        <v>209</v>
      </c>
      <c r="K14" s="200"/>
      <c r="L14" s="200"/>
      <c r="M14" s="200"/>
      <c r="N14" s="200"/>
      <c r="O14" s="200"/>
      <c r="P14" s="200"/>
      <c r="Q14" s="200"/>
      <c r="R14" s="229">
        <v>37157.4</v>
      </c>
      <c r="S14" s="229"/>
    </row>
    <row r="15" spans="2:19" ht="12.75">
      <c r="B15" s="177"/>
      <c r="C15" s="179" t="s">
        <v>10</v>
      </c>
      <c r="D15" s="181">
        <v>39013.28</v>
      </c>
      <c r="E15" s="258"/>
      <c r="F15" s="260"/>
      <c r="G15" s="175"/>
      <c r="J15" s="200" t="s">
        <v>210</v>
      </c>
      <c r="K15" s="200"/>
      <c r="L15" s="200"/>
      <c r="M15" s="200"/>
      <c r="N15" s="200"/>
      <c r="O15" s="200"/>
      <c r="P15" s="200"/>
      <c r="Q15" s="200"/>
      <c r="R15" s="229">
        <v>0</v>
      </c>
      <c r="S15" s="229"/>
    </row>
    <row r="16" spans="2:19" ht="13.5" thickBot="1">
      <c r="B16" s="178"/>
      <c r="C16" s="180"/>
      <c r="D16" s="182"/>
      <c r="E16" s="259"/>
      <c r="F16" s="261"/>
      <c r="G16" s="175"/>
      <c r="J16" s="150"/>
      <c r="K16" s="150"/>
      <c r="L16" s="150"/>
      <c r="M16" s="150"/>
      <c r="N16" s="150"/>
      <c r="O16" s="150"/>
      <c r="P16" s="150"/>
      <c r="Q16" s="150"/>
      <c r="R16" s="146"/>
      <c r="S16" s="146"/>
    </row>
    <row r="17" spans="2:19" ht="27.75" customHeight="1" thickBot="1">
      <c r="B17" s="187" t="s">
        <v>2</v>
      </c>
      <c r="C17" s="171"/>
      <c r="D17" s="48">
        <f>D14+D15</f>
        <v>46246.08</v>
      </c>
      <c r="E17" s="36" t="s">
        <v>2</v>
      </c>
      <c r="F17" s="80">
        <f>SUM(F8:F16)</f>
        <v>640</v>
      </c>
      <c r="G17" s="176"/>
      <c r="J17" s="200" t="s">
        <v>211</v>
      </c>
      <c r="K17" s="200"/>
      <c r="L17" s="200"/>
      <c r="M17" s="200"/>
      <c r="N17" s="200"/>
      <c r="O17" s="200"/>
      <c r="P17" s="200"/>
      <c r="Q17" s="200"/>
      <c r="R17" s="202">
        <v>37218.5</v>
      </c>
      <c r="S17" s="202"/>
    </row>
    <row r="18" spans="2:19" ht="18.75">
      <c r="B18" s="5"/>
      <c r="C18" s="6"/>
      <c r="D18" s="19"/>
      <c r="E18" s="12"/>
      <c r="F18" s="14"/>
      <c r="G18" s="26"/>
      <c r="J18" s="200" t="s">
        <v>212</v>
      </c>
      <c r="K18" s="200"/>
      <c r="L18" s="200"/>
      <c r="M18" s="200"/>
      <c r="N18" s="200"/>
      <c r="O18" s="200"/>
      <c r="P18" s="200"/>
      <c r="Q18" s="200"/>
      <c r="R18" s="202">
        <v>0</v>
      </c>
      <c r="S18" s="202"/>
    </row>
    <row r="19" spans="2:19" ht="18.75">
      <c r="B19" s="5"/>
      <c r="C19" s="2"/>
      <c r="D19" s="19"/>
      <c r="E19" s="12"/>
      <c r="F19" s="14"/>
      <c r="G19" s="26"/>
      <c r="R19" s="146"/>
      <c r="S19" s="146"/>
    </row>
    <row r="20" spans="2:19" ht="18.75">
      <c r="B20" s="5"/>
      <c r="C20" s="2"/>
      <c r="D20" s="19"/>
      <c r="E20" s="12"/>
      <c r="F20" s="14"/>
      <c r="G20" s="26"/>
      <c r="J20" s="200" t="s">
        <v>213</v>
      </c>
      <c r="K20" s="200"/>
      <c r="L20" s="200"/>
      <c r="M20" s="200"/>
      <c r="N20" s="200"/>
      <c r="O20" s="200"/>
      <c r="P20" s="200"/>
      <c r="Q20" s="200"/>
      <c r="R20" s="202">
        <v>11600</v>
      </c>
      <c r="S20" s="202"/>
    </row>
    <row r="22" spans="10:19" ht="15.75" thickBot="1">
      <c r="J22" s="241" t="s">
        <v>214</v>
      </c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0:19" ht="12.75">
      <c r="J23" s="242" t="s">
        <v>247</v>
      </c>
      <c r="K23" s="243"/>
      <c r="L23" s="243"/>
      <c r="M23" s="243"/>
      <c r="N23" s="243"/>
      <c r="O23" s="243"/>
      <c r="P23" s="243"/>
      <c r="Q23" s="243"/>
      <c r="R23" s="244">
        <v>3344.68</v>
      </c>
      <c r="S23" s="245"/>
    </row>
    <row r="24" spans="10:19" ht="12.75">
      <c r="J24" s="230" t="s">
        <v>248</v>
      </c>
      <c r="K24" s="231"/>
      <c r="L24" s="231"/>
      <c r="M24" s="231"/>
      <c r="N24" s="231"/>
      <c r="O24" s="231"/>
      <c r="P24" s="231"/>
      <c r="Q24" s="231"/>
      <c r="R24" s="232">
        <v>1650</v>
      </c>
      <c r="S24" s="233"/>
    </row>
    <row r="25" spans="10:19" ht="12.75">
      <c r="J25" s="230" t="s">
        <v>249</v>
      </c>
      <c r="K25" s="231"/>
      <c r="L25" s="231"/>
      <c r="M25" s="231"/>
      <c r="N25" s="231"/>
      <c r="O25" s="231"/>
      <c r="P25" s="231"/>
      <c r="Q25" s="231"/>
      <c r="R25" s="232">
        <v>114510</v>
      </c>
      <c r="S25" s="233"/>
    </row>
    <row r="26" spans="10:19" ht="12.75">
      <c r="J26" s="230"/>
      <c r="K26" s="231"/>
      <c r="L26" s="231"/>
      <c r="M26" s="231"/>
      <c r="N26" s="231"/>
      <c r="O26" s="231"/>
      <c r="P26" s="231"/>
      <c r="Q26" s="231"/>
      <c r="R26" s="232"/>
      <c r="S26" s="233"/>
    </row>
    <row r="27" spans="10:19" ht="12.75">
      <c r="J27" s="230"/>
      <c r="K27" s="231"/>
      <c r="L27" s="231"/>
      <c r="M27" s="231"/>
      <c r="N27" s="231"/>
      <c r="O27" s="231"/>
      <c r="P27" s="231"/>
      <c r="Q27" s="231"/>
      <c r="R27" s="234"/>
      <c r="S27" s="235"/>
    </row>
    <row r="28" spans="10:19" ht="12.75">
      <c r="J28" s="230"/>
      <c r="K28" s="231"/>
      <c r="L28" s="231"/>
      <c r="M28" s="231"/>
      <c r="N28" s="231"/>
      <c r="O28" s="231"/>
      <c r="P28" s="231"/>
      <c r="Q28" s="231"/>
      <c r="R28" s="234"/>
      <c r="S28" s="235"/>
    </row>
    <row r="29" spans="10:19" ht="12.75">
      <c r="J29" s="230"/>
      <c r="K29" s="231"/>
      <c r="L29" s="231"/>
      <c r="M29" s="231"/>
      <c r="N29" s="231"/>
      <c r="O29" s="231"/>
      <c r="P29" s="231"/>
      <c r="Q29" s="231"/>
      <c r="R29" s="234"/>
      <c r="S29" s="235"/>
    </row>
    <row r="30" spans="10:19" ht="15.75" thickBot="1">
      <c r="J30" s="236" t="s">
        <v>2</v>
      </c>
      <c r="K30" s="237"/>
      <c r="L30" s="237"/>
      <c r="M30" s="237"/>
      <c r="N30" s="237"/>
      <c r="O30" s="237"/>
      <c r="P30" s="237"/>
      <c r="Q30" s="237"/>
      <c r="R30" s="238">
        <f>SUM(R23:R29)</f>
        <v>119504.68</v>
      </c>
      <c r="S30" s="239"/>
    </row>
    <row r="31" spans="10:17" ht="12.75">
      <c r="J31" s="147"/>
      <c r="K31" s="147"/>
      <c r="L31" s="147"/>
      <c r="M31" s="147"/>
      <c r="N31" s="147"/>
      <c r="O31" s="147"/>
      <c r="P31" s="147"/>
      <c r="Q31" s="147"/>
    </row>
    <row r="32" spans="10:19" ht="12.75">
      <c r="J32" s="203" t="s">
        <v>217</v>
      </c>
      <c r="K32" s="203"/>
      <c r="L32" s="203"/>
      <c r="M32" s="203"/>
      <c r="N32" s="203"/>
      <c r="O32" s="203"/>
      <c r="P32" s="203"/>
      <c r="Q32" s="203"/>
      <c r="R32" s="195">
        <f>R11+R12+R14+R15-R17-R18</f>
        <v>29220.540000000008</v>
      </c>
      <c r="S32" s="246"/>
    </row>
    <row r="33" spans="10:19" ht="13.5" thickBot="1">
      <c r="J33" s="148"/>
      <c r="K33" s="148"/>
      <c r="L33" s="148"/>
      <c r="M33" s="148"/>
      <c r="N33" s="148"/>
      <c r="O33" s="148"/>
      <c r="P33" s="148"/>
      <c r="Q33" s="148"/>
      <c r="R33" s="149"/>
      <c r="S33" s="146"/>
    </row>
    <row r="34" spans="10:19" ht="19.5" thickBot="1">
      <c r="J34" s="205" t="s">
        <v>218</v>
      </c>
      <c r="K34" s="206"/>
      <c r="L34" s="206"/>
      <c r="M34" s="206"/>
      <c r="N34" s="206"/>
      <c r="O34" s="206"/>
      <c r="P34" s="206"/>
      <c r="Q34" s="206"/>
      <c r="R34" s="196">
        <f>R9+R17+R20-R30</f>
        <v>45768.640000000014</v>
      </c>
      <c r="S34" s="197"/>
    </row>
  </sheetData>
  <sheetProtection/>
  <mergeCells count="58">
    <mergeCell ref="J32:Q32"/>
    <mergeCell ref="R32:S32"/>
    <mergeCell ref="J34:Q34"/>
    <mergeCell ref="R34:S34"/>
    <mergeCell ref="J28:Q28"/>
    <mergeCell ref="R28:S28"/>
    <mergeCell ref="J29:Q29"/>
    <mergeCell ref="R29:S29"/>
    <mergeCell ref="J30:Q30"/>
    <mergeCell ref="R30:S30"/>
    <mergeCell ref="J25:Q25"/>
    <mergeCell ref="R25:S25"/>
    <mergeCell ref="J26:Q26"/>
    <mergeCell ref="R26:S26"/>
    <mergeCell ref="J27:Q27"/>
    <mergeCell ref="R27:S27"/>
    <mergeCell ref="J20:Q20"/>
    <mergeCell ref="R20:S20"/>
    <mergeCell ref="J22:S22"/>
    <mergeCell ref="J23:Q23"/>
    <mergeCell ref="R23:S23"/>
    <mergeCell ref="J24:Q24"/>
    <mergeCell ref="R24:S24"/>
    <mergeCell ref="J15:Q15"/>
    <mergeCell ref="R15:S15"/>
    <mergeCell ref="J17:Q17"/>
    <mergeCell ref="R17:S17"/>
    <mergeCell ref="J18:Q18"/>
    <mergeCell ref="R18:S18"/>
    <mergeCell ref="J11:Q11"/>
    <mergeCell ref="R11:S11"/>
    <mergeCell ref="J12:Q12"/>
    <mergeCell ref="R12:S12"/>
    <mergeCell ref="J14:Q14"/>
    <mergeCell ref="R14:S14"/>
    <mergeCell ref="J2:S2"/>
    <mergeCell ref="J4:S4"/>
    <mergeCell ref="J5:S5"/>
    <mergeCell ref="J6:S6"/>
    <mergeCell ref="J9:Q9"/>
    <mergeCell ref="R9:S9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fitToHeight="0" fitToWidth="1" orientation="landscape" paperSize="9" scale="5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3:G20"/>
  <sheetViews>
    <sheetView zoomScalePageLayoutView="0" workbookViewId="0" topLeftCell="A1">
      <selection activeCell="B3" sqref="B3:G4"/>
    </sheetView>
  </sheetViews>
  <sheetFormatPr defaultColWidth="9.140625" defaultRowHeight="12.75"/>
  <cols>
    <col min="2" max="2" width="5.7109375" style="0" customWidth="1"/>
    <col min="3" max="3" width="24.140625" style="0" customWidth="1"/>
    <col min="4" max="4" width="15.7109375" style="0" customWidth="1"/>
    <col min="5" max="5" width="32.00390625" style="0" customWidth="1"/>
    <col min="6" max="6" width="15.8515625" style="0" customWidth="1"/>
    <col min="7" max="7" width="16.14062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303"/>
      <c r="C4" s="303"/>
      <c r="D4" s="303"/>
      <c r="E4" s="303"/>
      <c r="F4" s="303"/>
      <c r="G4" s="303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34.5" customHeight="1" thickBot="1">
      <c r="B8" s="49">
        <v>1</v>
      </c>
      <c r="C8" s="62" t="s">
        <v>86</v>
      </c>
      <c r="D8" s="46">
        <v>73573.3</v>
      </c>
      <c r="E8" s="117" t="s">
        <v>28</v>
      </c>
      <c r="F8" s="119">
        <v>2110</v>
      </c>
      <c r="G8" s="167">
        <f>D12-D15</f>
        <v>9716.149999999998</v>
      </c>
    </row>
    <row r="9" spans="2:7" ht="29.25" customHeight="1">
      <c r="B9" s="49">
        <v>2</v>
      </c>
      <c r="C9" s="32" t="s">
        <v>74</v>
      </c>
      <c r="D9" s="98" t="s">
        <v>10</v>
      </c>
      <c r="E9" s="110" t="s">
        <v>166</v>
      </c>
      <c r="F9" s="111">
        <v>1555</v>
      </c>
      <c r="G9" s="266"/>
    </row>
    <row r="10" spans="2:7" ht="29.25" customHeight="1">
      <c r="B10" s="50"/>
      <c r="C10" s="97" t="s">
        <v>16</v>
      </c>
      <c r="D10" s="51">
        <v>11660</v>
      </c>
      <c r="E10" s="115" t="s">
        <v>193</v>
      </c>
      <c r="F10" s="113">
        <v>1050</v>
      </c>
      <c r="G10" s="266"/>
    </row>
    <row r="11" spans="2:7" ht="36.75" customHeight="1" thickBot="1">
      <c r="B11" s="33"/>
      <c r="C11" s="57" t="s">
        <v>11</v>
      </c>
      <c r="D11" s="40">
        <v>27849.6</v>
      </c>
      <c r="E11" s="115" t="s">
        <v>144</v>
      </c>
      <c r="F11" s="114">
        <v>4580.58</v>
      </c>
      <c r="G11" s="267"/>
    </row>
    <row r="12" spans="2:7" ht="33" customHeight="1" thickBot="1">
      <c r="B12" s="170" t="s">
        <v>2</v>
      </c>
      <c r="C12" s="268"/>
      <c r="D12" s="45">
        <f>D10+D11</f>
        <v>39509.6</v>
      </c>
      <c r="E12" s="116"/>
      <c r="F12" s="112"/>
      <c r="G12" s="269" t="s">
        <v>20</v>
      </c>
    </row>
    <row r="13" spans="2:7" ht="36" customHeight="1">
      <c r="B13" s="50">
        <v>3</v>
      </c>
      <c r="C13" s="32" t="s">
        <v>74</v>
      </c>
      <c r="D13" s="35" t="s">
        <v>9</v>
      </c>
      <c r="E13" s="116"/>
      <c r="F13" s="112"/>
      <c r="G13" s="270"/>
    </row>
    <row r="14" spans="2:7" ht="48.75" customHeight="1">
      <c r="B14" s="33"/>
      <c r="C14" s="55" t="s">
        <v>8</v>
      </c>
      <c r="D14" s="51">
        <v>3000</v>
      </c>
      <c r="E14" s="116"/>
      <c r="F14" s="112"/>
      <c r="G14" s="174">
        <f>D8+D17-F17</f>
        <v>97071.17</v>
      </c>
    </row>
    <row r="15" spans="2:7" ht="12.75">
      <c r="B15" s="177"/>
      <c r="C15" s="274" t="s">
        <v>10</v>
      </c>
      <c r="D15" s="309">
        <v>29793.45</v>
      </c>
      <c r="E15" s="258"/>
      <c r="F15" s="260"/>
      <c r="G15" s="271"/>
    </row>
    <row r="16" spans="2:7" ht="13.5" thickBot="1">
      <c r="B16" s="273"/>
      <c r="C16" s="275"/>
      <c r="D16" s="277"/>
      <c r="E16" s="284"/>
      <c r="F16" s="285"/>
      <c r="G16" s="271"/>
    </row>
    <row r="17" spans="2:7" ht="15.75" thickBot="1">
      <c r="B17" s="187" t="s">
        <v>2</v>
      </c>
      <c r="C17" s="262"/>
      <c r="D17" s="48">
        <f>D14+D15</f>
        <v>32793.45</v>
      </c>
      <c r="E17" s="36" t="s">
        <v>2</v>
      </c>
      <c r="F17" s="80">
        <f>SUM(F8:F16)</f>
        <v>9295.58</v>
      </c>
      <c r="G17" s="272"/>
    </row>
    <row r="18" spans="2:7" ht="18.75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3:G20"/>
  <sheetViews>
    <sheetView zoomScalePageLayoutView="0" workbookViewId="0" topLeftCell="A1">
      <selection activeCell="B3" sqref="B3:G4"/>
    </sheetView>
  </sheetViews>
  <sheetFormatPr defaultColWidth="9.140625" defaultRowHeight="12.75"/>
  <cols>
    <col min="2" max="2" width="5.57421875" style="0" customWidth="1"/>
    <col min="3" max="3" width="23.8515625" style="0" customWidth="1"/>
    <col min="4" max="4" width="15.7109375" style="0" customWidth="1"/>
    <col min="5" max="5" width="35.8515625" style="0" customWidth="1"/>
    <col min="6" max="6" width="12.57421875" style="0" customWidth="1"/>
    <col min="7" max="7" width="16.14062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303"/>
      <c r="C4" s="303"/>
      <c r="D4" s="303"/>
      <c r="E4" s="303"/>
      <c r="F4" s="303"/>
      <c r="G4" s="303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45.75" thickBot="1">
      <c r="B8" s="49">
        <v>1</v>
      </c>
      <c r="C8" s="62" t="s">
        <v>86</v>
      </c>
      <c r="D8" s="46">
        <v>104809.79</v>
      </c>
      <c r="E8" s="117" t="s">
        <v>194</v>
      </c>
      <c r="F8" s="119">
        <v>1570</v>
      </c>
      <c r="G8" s="167">
        <f>D12-D15</f>
        <v>11608.96</v>
      </c>
    </row>
    <row r="9" spans="2:7" ht="40.5" customHeight="1">
      <c r="B9" s="49">
        <v>2</v>
      </c>
      <c r="C9" s="32" t="s">
        <v>75</v>
      </c>
      <c r="D9" s="98" t="s">
        <v>10</v>
      </c>
      <c r="E9" s="110" t="s">
        <v>28</v>
      </c>
      <c r="F9" s="111">
        <v>1740</v>
      </c>
      <c r="G9" s="266"/>
    </row>
    <row r="10" spans="2:7" ht="38.25" customHeight="1">
      <c r="B10" s="50"/>
      <c r="C10" s="97" t="s">
        <v>16</v>
      </c>
      <c r="D10" s="51">
        <v>7698.84</v>
      </c>
      <c r="E10" s="115" t="s">
        <v>195</v>
      </c>
      <c r="F10" s="113">
        <v>680</v>
      </c>
      <c r="G10" s="266"/>
    </row>
    <row r="11" spans="2:7" ht="15.75" thickBot="1">
      <c r="B11" s="33"/>
      <c r="C11" s="57" t="s">
        <v>11</v>
      </c>
      <c r="D11" s="40">
        <v>37600.5</v>
      </c>
      <c r="E11" s="115"/>
      <c r="F11" s="114"/>
      <c r="G11" s="267"/>
    </row>
    <row r="12" spans="2:7" ht="28.5" customHeight="1" thickBot="1">
      <c r="B12" s="170" t="s">
        <v>2</v>
      </c>
      <c r="C12" s="268"/>
      <c r="D12" s="45">
        <f>D10+D11</f>
        <v>45299.34</v>
      </c>
      <c r="E12" s="116"/>
      <c r="F12" s="112"/>
      <c r="G12" s="269" t="s">
        <v>20</v>
      </c>
    </row>
    <row r="13" spans="2:7" ht="33.75" customHeight="1">
      <c r="B13" s="50">
        <v>3</v>
      </c>
      <c r="C13" s="32" t="s">
        <v>75</v>
      </c>
      <c r="D13" s="35" t="s">
        <v>9</v>
      </c>
      <c r="E13" s="116"/>
      <c r="F13" s="112"/>
      <c r="G13" s="270"/>
    </row>
    <row r="14" spans="2:7" ht="37.5" customHeight="1">
      <c r="B14" s="33"/>
      <c r="C14" s="55" t="s">
        <v>8</v>
      </c>
      <c r="D14" s="51">
        <v>3000</v>
      </c>
      <c r="E14" s="116"/>
      <c r="F14" s="112"/>
      <c r="G14" s="174">
        <f>D8+D17-F17</f>
        <v>137510.16999999998</v>
      </c>
    </row>
    <row r="15" spans="2:7" ht="12.75">
      <c r="B15" s="177"/>
      <c r="C15" s="274" t="s">
        <v>10</v>
      </c>
      <c r="D15" s="309">
        <v>33690.38</v>
      </c>
      <c r="E15" s="258"/>
      <c r="F15" s="260"/>
      <c r="G15" s="271"/>
    </row>
    <row r="16" spans="2:7" ht="13.5" thickBot="1">
      <c r="B16" s="273"/>
      <c r="C16" s="275"/>
      <c r="D16" s="277"/>
      <c r="E16" s="284"/>
      <c r="F16" s="285"/>
      <c r="G16" s="271"/>
    </row>
    <row r="17" spans="2:7" ht="15.75" thickBot="1">
      <c r="B17" s="187" t="s">
        <v>2</v>
      </c>
      <c r="C17" s="262"/>
      <c r="D17" s="48">
        <f>D14+D15</f>
        <v>36690.38</v>
      </c>
      <c r="E17" s="36" t="s">
        <v>2</v>
      </c>
      <c r="F17" s="80">
        <f>SUM(F8:F16)</f>
        <v>3990</v>
      </c>
      <c r="G17" s="272"/>
    </row>
    <row r="18" spans="2:7" ht="18.75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3:G20"/>
  <sheetViews>
    <sheetView zoomScalePageLayoutView="0" workbookViewId="0" topLeftCell="A1">
      <selection activeCell="F10" sqref="F10"/>
    </sheetView>
  </sheetViews>
  <sheetFormatPr defaultColWidth="9.140625" defaultRowHeight="12.75"/>
  <cols>
    <col min="2" max="2" width="5.140625" style="0" customWidth="1"/>
    <col min="3" max="3" width="24.00390625" style="0" customWidth="1"/>
    <col min="4" max="4" width="17.7109375" style="0" customWidth="1"/>
    <col min="5" max="5" width="32.00390625" style="0" customWidth="1"/>
    <col min="6" max="6" width="12.57421875" style="0" customWidth="1"/>
    <col min="7" max="7" width="17.28125" style="0" customWidth="1"/>
  </cols>
  <sheetData>
    <row r="2" ht="12.75" customHeight="1"/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303"/>
      <c r="C4" s="303"/>
      <c r="D4" s="303"/>
      <c r="E4" s="303"/>
      <c r="F4" s="303"/>
      <c r="G4" s="303"/>
    </row>
    <row r="5" spans="2:7" ht="12.75" customHeight="1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5.75" customHeight="1" thickBot="1">
      <c r="B7" s="155"/>
      <c r="C7" s="224"/>
      <c r="D7" s="264"/>
      <c r="E7" s="155"/>
      <c r="F7" s="163"/>
      <c r="G7" s="166"/>
    </row>
    <row r="8" spans="2:7" ht="38.25" customHeight="1" thickBot="1">
      <c r="B8" s="49">
        <v>1</v>
      </c>
      <c r="C8" s="62" t="s">
        <v>86</v>
      </c>
      <c r="D8" s="46">
        <v>61181.83</v>
      </c>
      <c r="E8" s="117" t="s">
        <v>17</v>
      </c>
      <c r="F8" s="119">
        <v>1410</v>
      </c>
      <c r="G8" s="167">
        <f>D12-D15</f>
        <v>2564.7000000000007</v>
      </c>
    </row>
    <row r="9" spans="2:7" ht="32.25" customHeight="1">
      <c r="B9" s="49">
        <v>2</v>
      </c>
      <c r="C9" s="32" t="s">
        <v>77</v>
      </c>
      <c r="D9" s="98" t="s">
        <v>10</v>
      </c>
      <c r="E9" s="115" t="s">
        <v>197</v>
      </c>
      <c r="F9" s="113">
        <v>6610</v>
      </c>
      <c r="G9" s="266"/>
    </row>
    <row r="10" spans="2:7" ht="30.75" customHeight="1">
      <c r="B10" s="50"/>
      <c r="C10" s="97" t="s">
        <v>16</v>
      </c>
      <c r="D10" s="51">
        <v>2731.8</v>
      </c>
      <c r="E10" s="115"/>
      <c r="F10" s="113"/>
      <c r="G10" s="266"/>
    </row>
    <row r="11" spans="2:7" ht="30.75" customHeight="1" thickBot="1">
      <c r="B11" s="33"/>
      <c r="C11" s="57" t="s">
        <v>11</v>
      </c>
      <c r="D11" s="40">
        <v>15377.7</v>
      </c>
      <c r="E11" s="115"/>
      <c r="F11" s="114"/>
      <c r="G11" s="267"/>
    </row>
    <row r="12" spans="2:7" ht="39.75" customHeight="1" thickBot="1">
      <c r="B12" s="170" t="s">
        <v>2</v>
      </c>
      <c r="C12" s="268"/>
      <c r="D12" s="45">
        <f>D10+D11</f>
        <v>18109.5</v>
      </c>
      <c r="E12" s="116"/>
      <c r="F12" s="112"/>
      <c r="G12" s="269" t="s">
        <v>20</v>
      </c>
    </row>
    <row r="13" spans="2:7" ht="31.5" customHeight="1">
      <c r="B13" s="50">
        <v>3</v>
      </c>
      <c r="C13" s="32" t="s">
        <v>77</v>
      </c>
      <c r="D13" s="35" t="s">
        <v>9</v>
      </c>
      <c r="E13" s="116"/>
      <c r="F13" s="112"/>
      <c r="G13" s="270"/>
    </row>
    <row r="14" spans="2:7" ht="47.25" customHeight="1">
      <c r="B14" s="33"/>
      <c r="C14" s="55" t="s">
        <v>8</v>
      </c>
      <c r="D14" s="51"/>
      <c r="E14" s="116"/>
      <c r="F14" s="112"/>
      <c r="G14" s="174">
        <f>D8+D17-F17</f>
        <v>68706.63</v>
      </c>
    </row>
    <row r="15" spans="2:7" ht="12.75" customHeight="1">
      <c r="B15" s="177"/>
      <c r="C15" s="274" t="s">
        <v>10</v>
      </c>
      <c r="D15" s="309">
        <v>15544.8</v>
      </c>
      <c r="E15" s="258"/>
      <c r="F15" s="260"/>
      <c r="G15" s="271"/>
    </row>
    <row r="16" spans="2:7" ht="13.5" customHeight="1" thickBot="1">
      <c r="B16" s="273"/>
      <c r="C16" s="275"/>
      <c r="D16" s="277"/>
      <c r="E16" s="284"/>
      <c r="F16" s="285"/>
      <c r="G16" s="271"/>
    </row>
    <row r="17" spans="2:7" ht="30" customHeight="1" thickBot="1">
      <c r="B17" s="187" t="s">
        <v>2</v>
      </c>
      <c r="C17" s="262"/>
      <c r="D17" s="48">
        <f>D14+D15</f>
        <v>15544.8</v>
      </c>
      <c r="E17" s="36" t="s">
        <v>2</v>
      </c>
      <c r="F17" s="80">
        <f>SUM(F8:F16)</f>
        <v>8020</v>
      </c>
      <c r="G17" s="272"/>
    </row>
    <row r="18" spans="2:7" ht="18.75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3:G20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2" max="2" width="5.57421875" style="0" customWidth="1"/>
    <col min="3" max="3" width="24.28125" style="0" customWidth="1"/>
    <col min="4" max="4" width="16.421875" style="0" customWidth="1"/>
    <col min="5" max="5" width="31.421875" style="0" customWidth="1"/>
    <col min="6" max="6" width="13.140625" style="0" customWidth="1"/>
    <col min="7" max="7" width="16.00390625" style="0" customWidth="1"/>
  </cols>
  <sheetData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303"/>
      <c r="C4" s="303"/>
      <c r="D4" s="303"/>
      <c r="E4" s="303"/>
      <c r="F4" s="303"/>
      <c r="G4" s="303"/>
    </row>
    <row r="5" spans="2:7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3.5" thickBot="1">
      <c r="B7" s="155"/>
      <c r="C7" s="224"/>
      <c r="D7" s="264"/>
      <c r="E7" s="155"/>
      <c r="F7" s="163"/>
      <c r="G7" s="166"/>
    </row>
    <row r="8" spans="2:7" ht="30.75" thickBot="1">
      <c r="B8" s="49">
        <v>1</v>
      </c>
      <c r="C8" s="62" t="s">
        <v>86</v>
      </c>
      <c r="D8" s="46">
        <v>259745.11</v>
      </c>
      <c r="E8" s="116" t="s">
        <v>196</v>
      </c>
      <c r="F8" s="119">
        <v>670</v>
      </c>
      <c r="G8" s="167">
        <f>D12-D15</f>
        <v>4853.3499999999985</v>
      </c>
    </row>
    <row r="9" spans="2:7" ht="25.5">
      <c r="B9" s="49">
        <v>2</v>
      </c>
      <c r="C9" s="32" t="s">
        <v>76</v>
      </c>
      <c r="D9" s="98" t="s">
        <v>10</v>
      </c>
      <c r="E9" s="110" t="s">
        <v>171</v>
      </c>
      <c r="F9" s="111">
        <v>59871.75</v>
      </c>
      <c r="G9" s="266"/>
    </row>
    <row r="10" spans="2:7" ht="15">
      <c r="B10" s="50"/>
      <c r="C10" s="97" t="s">
        <v>16</v>
      </c>
      <c r="D10" s="51">
        <v>4361</v>
      </c>
      <c r="E10" s="115"/>
      <c r="F10" s="113"/>
      <c r="G10" s="266"/>
    </row>
    <row r="11" spans="2:7" ht="15.75" thickBot="1">
      <c r="B11" s="33"/>
      <c r="C11" s="57" t="s">
        <v>11</v>
      </c>
      <c r="D11" s="40">
        <v>26165.5</v>
      </c>
      <c r="E11" s="115"/>
      <c r="F11" s="114"/>
      <c r="G11" s="267"/>
    </row>
    <row r="12" spans="2:7" ht="33.75" customHeight="1" thickBot="1">
      <c r="B12" s="170" t="s">
        <v>2</v>
      </c>
      <c r="C12" s="268"/>
      <c r="D12" s="45">
        <f>D10+D11</f>
        <v>30526.5</v>
      </c>
      <c r="E12" s="116"/>
      <c r="F12" s="112"/>
      <c r="G12" s="269" t="s">
        <v>20</v>
      </c>
    </row>
    <row r="13" spans="2:7" ht="36.75" customHeight="1">
      <c r="B13" s="50">
        <v>3</v>
      </c>
      <c r="C13" s="32" t="s">
        <v>76</v>
      </c>
      <c r="D13" s="35" t="s">
        <v>9</v>
      </c>
      <c r="E13" s="116"/>
      <c r="F13" s="112"/>
      <c r="G13" s="270"/>
    </row>
    <row r="14" spans="2:7" ht="38.25">
      <c r="B14" s="33"/>
      <c r="C14" s="55" t="s">
        <v>8</v>
      </c>
      <c r="D14" s="51">
        <v>3000</v>
      </c>
      <c r="E14" s="116"/>
      <c r="F14" s="112"/>
      <c r="G14" s="174">
        <f>D8+D17-F17</f>
        <v>227876.51</v>
      </c>
    </row>
    <row r="15" spans="2:7" ht="12.75">
      <c r="B15" s="177"/>
      <c r="C15" s="274" t="s">
        <v>10</v>
      </c>
      <c r="D15" s="309">
        <v>25673.15</v>
      </c>
      <c r="E15" s="258"/>
      <c r="F15" s="260"/>
      <c r="G15" s="271"/>
    </row>
    <row r="16" spans="2:7" ht="13.5" thickBot="1">
      <c r="B16" s="273"/>
      <c r="C16" s="275"/>
      <c r="D16" s="277"/>
      <c r="E16" s="284"/>
      <c r="F16" s="285"/>
      <c r="G16" s="271"/>
    </row>
    <row r="17" spans="2:7" ht="15.75" thickBot="1">
      <c r="B17" s="187" t="s">
        <v>2</v>
      </c>
      <c r="C17" s="262"/>
      <c r="D17" s="48">
        <f>D14+D15</f>
        <v>28673.15</v>
      </c>
      <c r="E17" s="36" t="s">
        <v>2</v>
      </c>
      <c r="F17" s="80">
        <f>SUM(F8:F16)</f>
        <v>60541.75</v>
      </c>
      <c r="G17" s="272"/>
    </row>
    <row r="18" spans="2:7" ht="18.75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3:J20"/>
  <sheetViews>
    <sheetView zoomScalePageLayoutView="0" workbookViewId="0" topLeftCell="A1">
      <selection activeCell="B3" sqref="B3:G4"/>
    </sheetView>
  </sheetViews>
  <sheetFormatPr defaultColWidth="9.140625" defaultRowHeight="12.75"/>
  <cols>
    <col min="2" max="2" width="5.7109375" style="0" customWidth="1"/>
    <col min="3" max="3" width="23.7109375" style="0" customWidth="1"/>
    <col min="4" max="4" width="16.57421875" style="0" customWidth="1"/>
    <col min="5" max="5" width="31.00390625" style="0" customWidth="1"/>
    <col min="6" max="6" width="19.57421875" style="0" customWidth="1"/>
    <col min="7" max="7" width="16.57421875" style="0" customWidth="1"/>
  </cols>
  <sheetData>
    <row r="2" ht="12.75" customHeight="1"/>
    <row r="3" spans="2:7" ht="12.75" customHeight="1">
      <c r="B3" s="151" t="s">
        <v>94</v>
      </c>
      <c r="C3" s="151"/>
      <c r="D3" s="151"/>
      <c r="E3" s="151"/>
      <c r="F3" s="151"/>
      <c r="G3" s="151"/>
    </row>
    <row r="4" spans="2:7" ht="13.5" customHeight="1" thickBot="1">
      <c r="B4" s="152"/>
      <c r="C4" s="152"/>
      <c r="D4" s="152"/>
      <c r="E4" s="152"/>
      <c r="F4" s="152"/>
      <c r="G4" s="152"/>
    </row>
    <row r="5" spans="2:7" ht="12.75" customHeight="1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</row>
    <row r="6" spans="2:7" ht="12.75">
      <c r="B6" s="154"/>
      <c r="C6" s="157"/>
      <c r="D6" s="263"/>
      <c r="E6" s="154"/>
      <c r="F6" s="162"/>
      <c r="G6" s="165"/>
    </row>
    <row r="7" spans="2:7" ht="15.75" customHeight="1" thickBot="1">
      <c r="B7" s="155"/>
      <c r="C7" s="224"/>
      <c r="D7" s="264"/>
      <c r="E7" s="155"/>
      <c r="F7" s="163"/>
      <c r="G7" s="166"/>
    </row>
    <row r="8" spans="2:7" ht="45.75" customHeight="1" thickBot="1">
      <c r="B8" s="49">
        <v>1</v>
      </c>
      <c r="C8" s="79" t="s">
        <v>86</v>
      </c>
      <c r="D8" s="46">
        <v>118466.98</v>
      </c>
      <c r="E8" s="110" t="s">
        <v>113</v>
      </c>
      <c r="F8" s="111">
        <v>1580</v>
      </c>
      <c r="G8" s="167">
        <f>D12-D15</f>
        <v>7589.450000000004</v>
      </c>
    </row>
    <row r="9" spans="2:7" ht="33.75" customHeight="1" thickBot="1">
      <c r="B9" s="49">
        <v>2</v>
      </c>
      <c r="C9" s="60" t="s">
        <v>22</v>
      </c>
      <c r="D9" s="96" t="s">
        <v>10</v>
      </c>
      <c r="E9" s="115"/>
      <c r="F9" s="111"/>
      <c r="G9" s="266"/>
    </row>
    <row r="10" spans="2:7" ht="35.25" customHeight="1">
      <c r="B10" s="50"/>
      <c r="C10" s="97" t="s">
        <v>16</v>
      </c>
      <c r="D10" s="51">
        <v>9730.94</v>
      </c>
      <c r="E10" s="64"/>
      <c r="F10" s="87"/>
      <c r="G10" s="266"/>
    </row>
    <row r="11" spans="2:7" ht="31.5" customHeight="1" thickBot="1">
      <c r="B11" s="33"/>
      <c r="C11" s="57" t="s">
        <v>11</v>
      </c>
      <c r="D11" s="40">
        <v>32860.8</v>
      </c>
      <c r="E11" s="65"/>
      <c r="F11" s="88"/>
      <c r="G11" s="267"/>
    </row>
    <row r="12" spans="2:7" ht="27" customHeight="1" thickBot="1">
      <c r="B12" s="170" t="s">
        <v>2</v>
      </c>
      <c r="C12" s="268"/>
      <c r="D12" s="45">
        <f>D10+D11</f>
        <v>42591.740000000005</v>
      </c>
      <c r="E12" s="65"/>
      <c r="F12" s="89"/>
      <c r="G12" s="269" t="s">
        <v>20</v>
      </c>
    </row>
    <row r="13" spans="2:7" ht="24" customHeight="1">
      <c r="B13" s="50">
        <v>3</v>
      </c>
      <c r="C13" s="32" t="s">
        <v>22</v>
      </c>
      <c r="D13" s="35" t="s">
        <v>9</v>
      </c>
      <c r="E13" s="65"/>
      <c r="F13" s="89"/>
      <c r="G13" s="270"/>
    </row>
    <row r="14" spans="2:7" ht="42.75" customHeight="1">
      <c r="B14" s="33"/>
      <c r="C14" s="34" t="s">
        <v>8</v>
      </c>
      <c r="D14" s="44">
        <v>3000</v>
      </c>
      <c r="E14" s="65"/>
      <c r="F14" s="89"/>
      <c r="G14" s="174">
        <f>D8+D17-F17</f>
        <v>154889.27</v>
      </c>
    </row>
    <row r="15" spans="2:10" ht="12.75" customHeight="1">
      <c r="B15" s="177"/>
      <c r="C15" s="274" t="s">
        <v>10</v>
      </c>
      <c r="D15" s="276">
        <v>35002.29</v>
      </c>
      <c r="E15" s="278"/>
      <c r="F15" s="280"/>
      <c r="G15" s="271"/>
      <c r="J15" s="265"/>
    </row>
    <row r="16" spans="2:10" ht="13.5" customHeight="1" thickBot="1">
      <c r="B16" s="273"/>
      <c r="C16" s="275"/>
      <c r="D16" s="277"/>
      <c r="E16" s="279"/>
      <c r="F16" s="281"/>
      <c r="G16" s="271"/>
      <c r="J16" s="265"/>
    </row>
    <row r="17" spans="2:7" ht="27.75" customHeight="1" thickBot="1">
      <c r="B17" s="187" t="s">
        <v>2</v>
      </c>
      <c r="C17" s="262"/>
      <c r="D17" s="48">
        <f>SUM(D14:D16)</f>
        <v>38002.29</v>
      </c>
      <c r="E17" s="36" t="s">
        <v>2</v>
      </c>
      <c r="F17" s="90">
        <f>SUM(F8:F16)</f>
        <v>1580</v>
      </c>
      <c r="G17" s="272"/>
    </row>
    <row r="18" spans="2:7" ht="18.75">
      <c r="B18" s="5"/>
      <c r="C18" s="6"/>
      <c r="D18" s="19"/>
      <c r="E18" s="12"/>
      <c r="F18" s="14"/>
      <c r="G18" s="26"/>
    </row>
    <row r="19" spans="2:7" ht="18.75">
      <c r="B19" s="5"/>
      <c r="C19" s="2"/>
      <c r="D19" s="19"/>
      <c r="E19" s="12"/>
      <c r="F19" s="14"/>
      <c r="G19" s="26"/>
    </row>
    <row r="20" spans="2:7" ht="18.75">
      <c r="B20" s="5"/>
      <c r="C20" s="2"/>
      <c r="D20" s="19"/>
      <c r="E20" s="12"/>
      <c r="F20" s="14"/>
      <c r="G20" s="26"/>
    </row>
  </sheetData>
  <sheetProtection/>
  <mergeCells count="18">
    <mergeCell ref="J15:J16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fitToHeight="1" fitToWidth="1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37"/>
  <sheetViews>
    <sheetView zoomScalePageLayoutView="0" workbookViewId="0" topLeftCell="A1">
      <selection activeCell="R8" sqref="R8"/>
    </sheetView>
  </sheetViews>
  <sheetFormatPr defaultColWidth="9.140625" defaultRowHeight="12.75"/>
  <cols>
    <col min="2" max="2" width="5.57421875" style="0" customWidth="1"/>
    <col min="3" max="3" width="24.421875" style="0" customWidth="1"/>
    <col min="4" max="4" width="19.00390625" style="0" customWidth="1"/>
    <col min="5" max="5" width="31.140625" style="0" customWidth="1"/>
    <col min="6" max="6" width="14.57421875" style="0" customWidth="1"/>
    <col min="7" max="7" width="16.00390625" style="0" customWidth="1"/>
  </cols>
  <sheetData>
    <row r="2" spans="10:19" ht="99" customHeight="1">
      <c r="J2" s="216" t="s">
        <v>255</v>
      </c>
      <c r="K2" s="216"/>
      <c r="L2" s="216"/>
      <c r="M2" s="216"/>
      <c r="N2" s="216"/>
      <c r="O2" s="216"/>
      <c r="P2" s="216"/>
      <c r="Q2" s="216"/>
      <c r="R2" s="216"/>
      <c r="S2" s="216"/>
    </row>
    <row r="3" spans="2:19" ht="12.75" customHeight="1">
      <c r="B3" s="151" t="s">
        <v>94</v>
      </c>
      <c r="C3" s="151"/>
      <c r="D3" s="151"/>
      <c r="E3" s="151"/>
      <c r="F3" s="151"/>
      <c r="G3" s="151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3.5" customHeight="1" thickBot="1">
      <c r="B4" s="152"/>
      <c r="C4" s="152"/>
      <c r="D4" s="152"/>
      <c r="E4" s="152"/>
      <c r="F4" s="152"/>
      <c r="G4" s="152"/>
      <c r="J4" s="217" t="s">
        <v>268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  <c r="J5" s="218" t="s">
        <v>256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19" ht="12.75">
      <c r="B6" s="154"/>
      <c r="C6" s="157"/>
      <c r="D6" s="263"/>
      <c r="E6" s="154"/>
      <c r="F6" s="162"/>
      <c r="G6" s="165"/>
      <c r="J6" s="218" t="s">
        <v>257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7" ht="13.5" thickBot="1">
      <c r="B7" s="155"/>
      <c r="C7" s="224"/>
      <c r="D7" s="264"/>
      <c r="E7" s="155"/>
      <c r="F7" s="163"/>
      <c r="G7" s="166"/>
    </row>
    <row r="8" spans="2:7" ht="34.5" customHeight="1" thickBot="1">
      <c r="B8" s="49">
        <v>1</v>
      </c>
      <c r="C8" s="79" t="s">
        <v>86</v>
      </c>
      <c r="D8" s="46">
        <v>132137.01</v>
      </c>
      <c r="E8" s="110" t="s">
        <v>114</v>
      </c>
      <c r="F8" s="111">
        <v>10000</v>
      </c>
      <c r="G8" s="167">
        <f>D12-D15</f>
        <v>30723.930000000008</v>
      </c>
    </row>
    <row r="9" spans="2:19" ht="34.5" customHeight="1" thickBot="1">
      <c r="B9" s="49">
        <v>2</v>
      </c>
      <c r="C9" s="60" t="s">
        <v>24</v>
      </c>
      <c r="D9" s="96" t="s">
        <v>10</v>
      </c>
      <c r="E9" s="110" t="s">
        <v>115</v>
      </c>
      <c r="F9" s="111">
        <v>1120</v>
      </c>
      <c r="G9" s="266"/>
      <c r="J9" s="219" t="s">
        <v>206</v>
      </c>
      <c r="K9" s="220"/>
      <c r="L9" s="220"/>
      <c r="M9" s="220"/>
      <c r="N9" s="220"/>
      <c r="O9" s="220"/>
      <c r="P9" s="220"/>
      <c r="Q9" s="221"/>
      <c r="R9" s="256">
        <v>174629.83</v>
      </c>
      <c r="S9" s="223"/>
    </row>
    <row r="10" spans="2:7" ht="32.25" customHeight="1">
      <c r="B10" s="50"/>
      <c r="C10" s="97" t="s">
        <v>16</v>
      </c>
      <c r="D10" s="51">
        <v>29457.35</v>
      </c>
      <c r="E10" s="115" t="s">
        <v>116</v>
      </c>
      <c r="F10" s="113">
        <v>1640</v>
      </c>
      <c r="G10" s="266"/>
    </row>
    <row r="11" spans="2:19" ht="27" customHeight="1" thickBot="1">
      <c r="B11" s="33"/>
      <c r="C11" s="57" t="s">
        <v>11</v>
      </c>
      <c r="D11" s="40">
        <v>53964</v>
      </c>
      <c r="E11" s="116" t="s">
        <v>117</v>
      </c>
      <c r="F11" s="114">
        <v>2560</v>
      </c>
      <c r="G11" s="267"/>
      <c r="J11" s="203" t="s">
        <v>207</v>
      </c>
      <c r="K11" s="203"/>
      <c r="L11" s="203"/>
      <c r="M11" s="203"/>
      <c r="N11" s="203"/>
      <c r="O11" s="203"/>
      <c r="P11" s="203"/>
      <c r="Q11" s="203"/>
      <c r="R11" s="204">
        <v>30723.93</v>
      </c>
      <c r="S11" s="228"/>
    </row>
    <row r="12" spans="2:19" ht="27" customHeight="1" thickBot="1">
      <c r="B12" s="170" t="s">
        <v>2</v>
      </c>
      <c r="C12" s="268"/>
      <c r="D12" s="45">
        <f>D10+D11</f>
        <v>83421.35</v>
      </c>
      <c r="E12" s="116" t="s">
        <v>118</v>
      </c>
      <c r="F12" s="112">
        <v>1700</v>
      </c>
      <c r="G12" s="269" t="s">
        <v>20</v>
      </c>
      <c r="J12" s="203" t="s">
        <v>208</v>
      </c>
      <c r="K12" s="203"/>
      <c r="L12" s="203"/>
      <c r="M12" s="203"/>
      <c r="N12" s="203"/>
      <c r="O12" s="203"/>
      <c r="P12" s="203"/>
      <c r="Q12" s="203"/>
      <c r="R12" s="204">
        <v>2708.08</v>
      </c>
      <c r="S12" s="228"/>
    </row>
    <row r="13" spans="2:19" ht="24.75" customHeight="1">
      <c r="B13" s="50">
        <v>3</v>
      </c>
      <c r="C13" s="32" t="s">
        <v>24</v>
      </c>
      <c r="D13" s="35" t="s">
        <v>9</v>
      </c>
      <c r="E13" s="116"/>
      <c r="F13" s="112"/>
      <c r="G13" s="270"/>
      <c r="R13" s="146"/>
      <c r="S13" s="146"/>
    </row>
    <row r="14" spans="2:19" ht="42" customHeight="1">
      <c r="B14" s="33"/>
      <c r="C14" s="34" t="s">
        <v>8</v>
      </c>
      <c r="D14" s="138">
        <v>6815.4</v>
      </c>
      <c r="E14" s="116"/>
      <c r="F14" s="112"/>
      <c r="G14" s="174">
        <f>D8+D19-F19</f>
        <v>174629.83000000002</v>
      </c>
      <c r="J14" s="200" t="s">
        <v>209</v>
      </c>
      <c r="K14" s="200"/>
      <c r="L14" s="200"/>
      <c r="M14" s="200"/>
      <c r="N14" s="200"/>
      <c r="O14" s="200"/>
      <c r="P14" s="200"/>
      <c r="Q14" s="200"/>
      <c r="R14" s="229">
        <v>53965.5</v>
      </c>
      <c r="S14" s="229"/>
    </row>
    <row r="15" spans="2:19" ht="24.75" customHeight="1">
      <c r="B15" s="177"/>
      <c r="C15" s="274" t="s">
        <v>10</v>
      </c>
      <c r="D15" s="282">
        <v>52697.42</v>
      </c>
      <c r="E15" s="116"/>
      <c r="F15" s="112"/>
      <c r="G15" s="271"/>
      <c r="J15" s="200" t="s">
        <v>210</v>
      </c>
      <c r="K15" s="200"/>
      <c r="L15" s="200"/>
      <c r="M15" s="200"/>
      <c r="N15" s="200"/>
      <c r="O15" s="200"/>
      <c r="P15" s="200"/>
      <c r="Q15" s="200"/>
      <c r="R15" s="229">
        <v>0</v>
      </c>
      <c r="S15" s="229"/>
    </row>
    <row r="16" spans="2:19" ht="26.25" customHeight="1">
      <c r="B16" s="177"/>
      <c r="C16" s="274"/>
      <c r="D16" s="282"/>
      <c r="E16" s="116"/>
      <c r="F16" s="112"/>
      <c r="G16" s="271"/>
      <c r="J16" s="150"/>
      <c r="K16" s="150"/>
      <c r="L16" s="150"/>
      <c r="M16" s="150"/>
      <c r="N16" s="150"/>
      <c r="O16" s="150"/>
      <c r="P16" s="150"/>
      <c r="Q16" s="150"/>
      <c r="R16" s="146"/>
      <c r="S16" s="146"/>
    </row>
    <row r="17" spans="2:19" ht="27" customHeight="1">
      <c r="B17" s="177"/>
      <c r="C17" s="274"/>
      <c r="D17" s="282"/>
      <c r="E17" s="116"/>
      <c r="F17" s="112"/>
      <c r="G17" s="271"/>
      <c r="J17" s="200" t="s">
        <v>211</v>
      </c>
      <c r="K17" s="200"/>
      <c r="L17" s="200"/>
      <c r="M17" s="200"/>
      <c r="N17" s="200"/>
      <c r="O17" s="200"/>
      <c r="P17" s="200"/>
      <c r="Q17" s="200"/>
      <c r="R17" s="202">
        <v>50652.7</v>
      </c>
      <c r="S17" s="202"/>
    </row>
    <row r="18" spans="2:19" ht="13.5" thickBot="1">
      <c r="B18" s="273"/>
      <c r="C18" s="275"/>
      <c r="D18" s="283"/>
      <c r="E18" s="116"/>
      <c r="F18" s="112"/>
      <c r="G18" s="271"/>
      <c r="J18" s="200" t="s">
        <v>212</v>
      </c>
      <c r="K18" s="200"/>
      <c r="L18" s="200"/>
      <c r="M18" s="200"/>
      <c r="N18" s="200"/>
      <c r="O18" s="200"/>
      <c r="P18" s="200"/>
      <c r="Q18" s="200"/>
      <c r="R18" s="202">
        <v>0</v>
      </c>
      <c r="S18" s="202"/>
    </row>
    <row r="19" spans="2:19" ht="15.75" thickBot="1">
      <c r="B19" s="187" t="s">
        <v>2</v>
      </c>
      <c r="C19" s="262"/>
      <c r="D19" s="48">
        <f>D14+D15</f>
        <v>59512.82</v>
      </c>
      <c r="E19" s="136" t="s">
        <v>2</v>
      </c>
      <c r="F19" s="137">
        <f>SUM(F8:F18)</f>
        <v>17020</v>
      </c>
      <c r="G19" s="272"/>
      <c r="R19" s="146"/>
      <c r="S19" s="146"/>
    </row>
    <row r="20" spans="2:19" ht="18.75">
      <c r="B20" s="5"/>
      <c r="C20" s="6"/>
      <c r="D20" s="19"/>
      <c r="E20" s="12"/>
      <c r="F20" s="14"/>
      <c r="G20" s="26"/>
      <c r="J20" s="200" t="s">
        <v>213</v>
      </c>
      <c r="K20" s="200"/>
      <c r="L20" s="200"/>
      <c r="M20" s="200"/>
      <c r="N20" s="200"/>
      <c r="O20" s="200"/>
      <c r="P20" s="200"/>
      <c r="Q20" s="200"/>
      <c r="R20" s="202">
        <v>13969.4</v>
      </c>
      <c r="S20" s="202"/>
    </row>
    <row r="21" spans="2:7" ht="18.75">
      <c r="B21" s="5"/>
      <c r="C21" s="2"/>
      <c r="D21" s="19"/>
      <c r="E21" s="12"/>
      <c r="F21" s="14"/>
      <c r="G21" s="26"/>
    </row>
    <row r="22" spans="2:19" ht="19.5" thickBot="1">
      <c r="B22" s="5"/>
      <c r="C22" s="2"/>
      <c r="D22" s="19"/>
      <c r="E22" s="12"/>
      <c r="F22" s="14"/>
      <c r="G22" s="26"/>
      <c r="J22" s="241" t="s">
        <v>214</v>
      </c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0:19" ht="12.75">
      <c r="J23" s="242" t="s">
        <v>258</v>
      </c>
      <c r="K23" s="243"/>
      <c r="L23" s="243"/>
      <c r="M23" s="243"/>
      <c r="N23" s="243"/>
      <c r="O23" s="243"/>
      <c r="P23" s="243"/>
      <c r="Q23" s="243"/>
      <c r="R23" s="244">
        <v>144210</v>
      </c>
      <c r="S23" s="245"/>
    </row>
    <row r="24" spans="10:19" ht="12.75">
      <c r="J24" s="230" t="s">
        <v>259</v>
      </c>
      <c r="K24" s="231"/>
      <c r="L24" s="231"/>
      <c r="M24" s="231"/>
      <c r="N24" s="231"/>
      <c r="O24" s="231"/>
      <c r="P24" s="231"/>
      <c r="Q24" s="231"/>
      <c r="R24" s="232">
        <v>3578.08</v>
      </c>
      <c r="S24" s="233"/>
    </row>
    <row r="25" spans="10:19" ht="12.75">
      <c r="J25" s="230" t="s">
        <v>260</v>
      </c>
      <c r="K25" s="231"/>
      <c r="L25" s="231"/>
      <c r="M25" s="231"/>
      <c r="N25" s="231"/>
      <c r="O25" s="231"/>
      <c r="P25" s="231"/>
      <c r="Q25" s="231"/>
      <c r="R25" s="232">
        <v>6100</v>
      </c>
      <c r="S25" s="233"/>
    </row>
    <row r="26" spans="10:19" ht="12.75">
      <c r="J26" s="230" t="s">
        <v>261</v>
      </c>
      <c r="K26" s="231"/>
      <c r="L26" s="231"/>
      <c r="M26" s="231"/>
      <c r="N26" s="231"/>
      <c r="O26" s="231"/>
      <c r="P26" s="231"/>
      <c r="Q26" s="231"/>
      <c r="R26" s="232">
        <v>8120</v>
      </c>
      <c r="S26" s="233"/>
    </row>
    <row r="27" spans="10:19" ht="12.75">
      <c r="J27" s="230" t="s">
        <v>262</v>
      </c>
      <c r="K27" s="231"/>
      <c r="L27" s="231"/>
      <c r="M27" s="231"/>
      <c r="N27" s="231"/>
      <c r="O27" s="231"/>
      <c r="P27" s="231"/>
      <c r="Q27" s="231"/>
      <c r="R27" s="234">
        <v>2616</v>
      </c>
      <c r="S27" s="235"/>
    </row>
    <row r="28" spans="10:19" ht="12.75">
      <c r="J28" s="230" t="s">
        <v>263</v>
      </c>
      <c r="K28" s="231"/>
      <c r="L28" s="231"/>
      <c r="M28" s="231"/>
      <c r="N28" s="231"/>
      <c r="O28" s="231"/>
      <c r="P28" s="231"/>
      <c r="Q28" s="231"/>
      <c r="R28" s="234">
        <v>670</v>
      </c>
      <c r="S28" s="235"/>
    </row>
    <row r="29" spans="10:19" ht="12.75">
      <c r="J29" s="230" t="s">
        <v>264</v>
      </c>
      <c r="K29" s="231"/>
      <c r="L29" s="231"/>
      <c r="M29" s="231"/>
      <c r="N29" s="231"/>
      <c r="O29" s="231"/>
      <c r="P29" s="231"/>
      <c r="Q29" s="231"/>
      <c r="R29" s="234">
        <v>55834.3</v>
      </c>
      <c r="S29" s="235"/>
    </row>
    <row r="30" spans="10:19" ht="12.75">
      <c r="J30" s="230" t="s">
        <v>265</v>
      </c>
      <c r="K30" s="231"/>
      <c r="L30" s="231"/>
      <c r="M30" s="231"/>
      <c r="N30" s="231"/>
      <c r="O30" s="231"/>
      <c r="P30" s="231"/>
      <c r="Q30" s="231"/>
      <c r="R30" s="234">
        <v>2840</v>
      </c>
      <c r="S30" s="235"/>
    </row>
    <row r="31" spans="10:19" ht="12.75">
      <c r="J31" s="230" t="s">
        <v>266</v>
      </c>
      <c r="K31" s="231"/>
      <c r="L31" s="231"/>
      <c r="M31" s="231"/>
      <c r="N31" s="231"/>
      <c r="O31" s="231"/>
      <c r="P31" s="231"/>
      <c r="Q31" s="231"/>
      <c r="R31" s="234">
        <v>1060</v>
      </c>
      <c r="S31" s="235"/>
    </row>
    <row r="32" spans="10:19" ht="12.75">
      <c r="J32" s="230" t="s">
        <v>267</v>
      </c>
      <c r="K32" s="231"/>
      <c r="L32" s="231"/>
      <c r="M32" s="231"/>
      <c r="N32" s="231"/>
      <c r="O32" s="231"/>
      <c r="P32" s="231"/>
      <c r="Q32" s="231"/>
      <c r="R32" s="234">
        <v>6000</v>
      </c>
      <c r="S32" s="235"/>
    </row>
    <row r="33" spans="10:19" ht="15.75" thickBot="1">
      <c r="J33" s="236" t="s">
        <v>2</v>
      </c>
      <c r="K33" s="237"/>
      <c r="L33" s="237"/>
      <c r="M33" s="237"/>
      <c r="N33" s="237"/>
      <c r="O33" s="237"/>
      <c r="P33" s="237"/>
      <c r="Q33" s="237"/>
      <c r="R33" s="238">
        <f>SUM(R23:R32)</f>
        <v>231028.38</v>
      </c>
      <c r="S33" s="239"/>
    </row>
    <row r="34" spans="10:17" ht="12.75">
      <c r="J34" s="147"/>
      <c r="K34" s="147"/>
      <c r="L34" s="147"/>
      <c r="M34" s="147"/>
      <c r="N34" s="147"/>
      <c r="O34" s="147"/>
      <c r="P34" s="147"/>
      <c r="Q34" s="147"/>
    </row>
    <row r="35" spans="10:19" ht="12.75">
      <c r="J35" s="203" t="s">
        <v>217</v>
      </c>
      <c r="K35" s="203"/>
      <c r="L35" s="203"/>
      <c r="M35" s="203"/>
      <c r="N35" s="203"/>
      <c r="O35" s="203"/>
      <c r="P35" s="203"/>
      <c r="Q35" s="203"/>
      <c r="R35" s="195">
        <f>R11+R12+R14+R15-R17-R18</f>
        <v>36744.81000000001</v>
      </c>
      <c r="S35" s="246"/>
    </row>
    <row r="36" spans="10:19" ht="13.5" thickBot="1">
      <c r="J36" s="148"/>
      <c r="K36" s="148"/>
      <c r="L36" s="148"/>
      <c r="M36" s="148"/>
      <c r="N36" s="148"/>
      <c r="O36" s="148"/>
      <c r="P36" s="148"/>
      <c r="Q36" s="148"/>
      <c r="R36" s="149"/>
      <c r="S36" s="146"/>
    </row>
    <row r="37" spans="10:19" ht="19.5" thickBot="1">
      <c r="J37" s="205" t="s">
        <v>218</v>
      </c>
      <c r="K37" s="206"/>
      <c r="L37" s="206"/>
      <c r="M37" s="206"/>
      <c r="N37" s="206"/>
      <c r="O37" s="206"/>
      <c r="P37" s="206"/>
      <c r="Q37" s="206"/>
      <c r="R37" s="196">
        <f>R9+R17+R20-R33</f>
        <v>8223.54999999996</v>
      </c>
      <c r="S37" s="197"/>
    </row>
  </sheetData>
  <sheetProtection/>
  <mergeCells count="62">
    <mergeCell ref="J35:Q35"/>
    <mergeCell ref="R35:S35"/>
    <mergeCell ref="J37:Q37"/>
    <mergeCell ref="R37:S37"/>
    <mergeCell ref="J31:Q31"/>
    <mergeCell ref="R31:S31"/>
    <mergeCell ref="J32:Q32"/>
    <mergeCell ref="R32:S32"/>
    <mergeCell ref="J33:Q33"/>
    <mergeCell ref="R33:S33"/>
    <mergeCell ref="J28:Q28"/>
    <mergeCell ref="R28:S28"/>
    <mergeCell ref="J29:Q29"/>
    <mergeCell ref="R29:S29"/>
    <mergeCell ref="J30:Q30"/>
    <mergeCell ref="R30:S30"/>
    <mergeCell ref="J25:Q25"/>
    <mergeCell ref="R25:S25"/>
    <mergeCell ref="J26:Q26"/>
    <mergeCell ref="R26:S26"/>
    <mergeCell ref="J27:Q27"/>
    <mergeCell ref="R27:S27"/>
    <mergeCell ref="J20:Q20"/>
    <mergeCell ref="R20:S20"/>
    <mergeCell ref="J22:S22"/>
    <mergeCell ref="J23:Q23"/>
    <mergeCell ref="R23:S23"/>
    <mergeCell ref="J24:Q24"/>
    <mergeCell ref="R24:S24"/>
    <mergeCell ref="J15:Q15"/>
    <mergeCell ref="R15:S15"/>
    <mergeCell ref="J17:Q17"/>
    <mergeCell ref="R17:S17"/>
    <mergeCell ref="J18:Q18"/>
    <mergeCell ref="R18:S18"/>
    <mergeCell ref="J11:Q11"/>
    <mergeCell ref="R11:S11"/>
    <mergeCell ref="J12:Q12"/>
    <mergeCell ref="R12:S12"/>
    <mergeCell ref="J14:Q14"/>
    <mergeCell ref="R14:S14"/>
    <mergeCell ref="J2:S2"/>
    <mergeCell ref="J4:S4"/>
    <mergeCell ref="J5:S5"/>
    <mergeCell ref="J6:S6"/>
    <mergeCell ref="J9:Q9"/>
    <mergeCell ref="R9:S9"/>
    <mergeCell ref="G8:G11"/>
    <mergeCell ref="B12:C12"/>
    <mergeCell ref="G12:G13"/>
    <mergeCell ref="G14:G19"/>
    <mergeCell ref="B15:B18"/>
    <mergeCell ref="C15:C18"/>
    <mergeCell ref="D15:D18"/>
    <mergeCell ref="B19:C19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fitToHeight="0" fitToWidth="1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37"/>
  <sheetViews>
    <sheetView zoomScalePageLayoutView="0" workbookViewId="0" topLeftCell="A1">
      <selection activeCell="R17" sqref="R17:S17"/>
    </sheetView>
  </sheetViews>
  <sheetFormatPr defaultColWidth="9.140625" defaultRowHeight="12.75"/>
  <cols>
    <col min="2" max="2" width="5.8515625" style="0" customWidth="1"/>
    <col min="3" max="3" width="26.00390625" style="0" customWidth="1"/>
    <col min="4" max="4" width="16.8515625" style="0" customWidth="1"/>
    <col min="5" max="5" width="32.28125" style="0" customWidth="1"/>
    <col min="6" max="6" width="13.00390625" style="0" customWidth="1"/>
    <col min="7" max="7" width="16.00390625" style="0" customWidth="1"/>
  </cols>
  <sheetData>
    <row r="2" spans="10:19" ht="90.75" customHeight="1">
      <c r="J2" s="216" t="s">
        <v>269</v>
      </c>
      <c r="K2" s="216"/>
      <c r="L2" s="216"/>
      <c r="M2" s="216"/>
      <c r="N2" s="216"/>
      <c r="O2" s="216"/>
      <c r="P2" s="216"/>
      <c r="Q2" s="216"/>
      <c r="R2" s="216"/>
      <c r="S2" s="216"/>
    </row>
    <row r="3" spans="2:19" ht="12.75" customHeight="1">
      <c r="B3" s="151" t="s">
        <v>94</v>
      </c>
      <c r="C3" s="151"/>
      <c r="D3" s="151"/>
      <c r="E3" s="151"/>
      <c r="F3" s="151"/>
      <c r="G3" s="151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3.5" customHeight="1" thickBot="1">
      <c r="B4" s="152"/>
      <c r="C4" s="152"/>
      <c r="D4" s="152"/>
      <c r="E4" s="152"/>
      <c r="F4" s="152"/>
      <c r="G4" s="152"/>
      <c r="J4" s="217" t="s">
        <v>277</v>
      </c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2.75">
      <c r="B5" s="153" t="s">
        <v>1</v>
      </c>
      <c r="C5" s="156" t="s">
        <v>0</v>
      </c>
      <c r="D5" s="158" t="s">
        <v>12</v>
      </c>
      <c r="E5" s="153" t="s">
        <v>3</v>
      </c>
      <c r="F5" s="161" t="s">
        <v>4</v>
      </c>
      <c r="G5" s="164" t="s">
        <v>7</v>
      </c>
      <c r="J5" s="218" t="s">
        <v>256</v>
      </c>
      <c r="K5" s="218"/>
      <c r="L5" s="218"/>
      <c r="M5" s="218"/>
      <c r="N5" s="218"/>
      <c r="O5" s="218"/>
      <c r="P5" s="218"/>
      <c r="Q5" s="218"/>
      <c r="R5" s="218"/>
      <c r="S5" s="218"/>
    </row>
    <row r="6" spans="2:19" ht="12.75">
      <c r="B6" s="154"/>
      <c r="C6" s="157"/>
      <c r="D6" s="263"/>
      <c r="E6" s="154"/>
      <c r="F6" s="162"/>
      <c r="G6" s="165"/>
      <c r="J6" s="218" t="s">
        <v>270</v>
      </c>
      <c r="K6" s="218"/>
      <c r="L6" s="218"/>
      <c r="M6" s="218"/>
      <c r="N6" s="218"/>
      <c r="O6" s="218"/>
      <c r="P6" s="218"/>
      <c r="Q6" s="218"/>
      <c r="R6" s="218"/>
      <c r="S6" s="218"/>
    </row>
    <row r="7" spans="2:7" ht="13.5" thickBot="1">
      <c r="B7" s="155"/>
      <c r="C7" s="224"/>
      <c r="D7" s="264"/>
      <c r="E7" s="155"/>
      <c r="F7" s="163"/>
      <c r="G7" s="166"/>
    </row>
    <row r="8" spans="2:7" ht="33" customHeight="1" thickBot="1">
      <c r="B8" s="49">
        <v>1</v>
      </c>
      <c r="C8" s="79" t="s">
        <v>86</v>
      </c>
      <c r="D8" s="46">
        <v>214762.49</v>
      </c>
      <c r="E8" s="115" t="s">
        <v>93</v>
      </c>
      <c r="F8" s="113">
        <v>3960</v>
      </c>
      <c r="G8" s="167">
        <f>D12-D15</f>
        <v>27453.319999999992</v>
      </c>
    </row>
    <row r="9" spans="2:19" ht="30.75" customHeight="1" thickBot="1">
      <c r="B9" s="49">
        <v>2</v>
      </c>
      <c r="C9" s="32" t="s">
        <v>25</v>
      </c>
      <c r="D9" s="98" t="s">
        <v>10</v>
      </c>
      <c r="E9" s="110" t="s">
        <v>119</v>
      </c>
      <c r="F9" s="111">
        <v>10000</v>
      </c>
      <c r="G9" s="266"/>
      <c r="J9" s="219" t="s">
        <v>206</v>
      </c>
      <c r="K9" s="220"/>
      <c r="L9" s="220"/>
      <c r="M9" s="220"/>
      <c r="N9" s="220"/>
      <c r="O9" s="220"/>
      <c r="P9" s="220"/>
      <c r="Q9" s="221"/>
      <c r="R9" s="256">
        <v>79809.43</v>
      </c>
      <c r="S9" s="223"/>
    </row>
    <row r="10" spans="2:7" ht="34.5" customHeight="1">
      <c r="B10" s="50"/>
      <c r="C10" s="97" t="s">
        <v>16</v>
      </c>
      <c r="D10" s="51">
        <v>27473.06</v>
      </c>
      <c r="E10" s="110" t="s">
        <v>120</v>
      </c>
      <c r="F10" s="111">
        <v>1470</v>
      </c>
      <c r="G10" s="266"/>
    </row>
    <row r="11" spans="2:19" ht="33.75" customHeight="1" thickBot="1">
      <c r="B11" s="33"/>
      <c r="C11" s="57" t="s">
        <v>11</v>
      </c>
      <c r="D11" s="40">
        <v>57007.2</v>
      </c>
      <c r="E11" s="116" t="s">
        <v>121</v>
      </c>
      <c r="F11" s="114">
        <v>183150</v>
      </c>
      <c r="G11" s="267"/>
      <c r="J11" s="203" t="s">
        <v>207</v>
      </c>
      <c r="K11" s="203"/>
      <c r="L11" s="203"/>
      <c r="M11" s="203"/>
      <c r="N11" s="203"/>
      <c r="O11" s="203"/>
      <c r="P11" s="203"/>
      <c r="Q11" s="203"/>
      <c r="R11" s="204">
        <v>27453.32</v>
      </c>
      <c r="S11" s="228"/>
    </row>
    <row r="12" spans="2:19" ht="33.75" customHeight="1" thickBot="1">
      <c r="B12" s="170" t="s">
        <v>2</v>
      </c>
      <c r="C12" s="268"/>
      <c r="D12" s="45">
        <f>D10+D11</f>
        <v>84480.26</v>
      </c>
      <c r="E12" s="116"/>
      <c r="F12" s="112"/>
      <c r="G12" s="269" t="s">
        <v>20</v>
      </c>
      <c r="J12" s="203" t="s">
        <v>208</v>
      </c>
      <c r="K12" s="203"/>
      <c r="L12" s="203"/>
      <c r="M12" s="203"/>
      <c r="N12" s="203"/>
      <c r="O12" s="203"/>
      <c r="P12" s="203"/>
      <c r="Q12" s="203"/>
      <c r="R12" s="204">
        <v>873.36</v>
      </c>
      <c r="S12" s="228"/>
    </row>
    <row r="13" spans="2:19" ht="29.25" customHeight="1">
      <c r="B13" s="50">
        <v>3</v>
      </c>
      <c r="C13" s="32" t="s">
        <v>25</v>
      </c>
      <c r="D13" s="35" t="s">
        <v>9</v>
      </c>
      <c r="E13" s="116"/>
      <c r="F13" s="112"/>
      <c r="G13" s="270"/>
      <c r="R13" s="146"/>
      <c r="S13" s="146"/>
    </row>
    <row r="14" spans="2:19" ht="37.5" customHeight="1">
      <c r="B14" s="33"/>
      <c r="C14" s="55" t="s">
        <v>8</v>
      </c>
      <c r="D14" s="51">
        <v>6600</v>
      </c>
      <c r="E14" s="116"/>
      <c r="F14" s="112"/>
      <c r="G14" s="174">
        <f>D8+D17-F17</f>
        <v>79809.43</v>
      </c>
      <c r="J14" s="200" t="s">
        <v>209</v>
      </c>
      <c r="K14" s="200"/>
      <c r="L14" s="200"/>
      <c r="M14" s="200"/>
      <c r="N14" s="200"/>
      <c r="O14" s="200"/>
      <c r="P14" s="200"/>
      <c r="Q14" s="200"/>
      <c r="R14" s="229">
        <v>57020.4</v>
      </c>
      <c r="S14" s="229"/>
    </row>
    <row r="15" spans="2:19" ht="12.75">
      <c r="B15" s="177"/>
      <c r="C15" s="274" t="s">
        <v>10</v>
      </c>
      <c r="D15" s="276">
        <v>57026.94</v>
      </c>
      <c r="E15" s="258"/>
      <c r="F15" s="260"/>
      <c r="G15" s="271"/>
      <c r="J15" s="200" t="s">
        <v>210</v>
      </c>
      <c r="K15" s="200"/>
      <c r="L15" s="200"/>
      <c r="M15" s="200"/>
      <c r="N15" s="200"/>
      <c r="O15" s="200"/>
      <c r="P15" s="200"/>
      <c r="Q15" s="200"/>
      <c r="R15" s="229">
        <v>0</v>
      </c>
      <c r="S15" s="229"/>
    </row>
    <row r="16" spans="2:19" ht="13.5" thickBot="1">
      <c r="B16" s="273"/>
      <c r="C16" s="275"/>
      <c r="D16" s="277"/>
      <c r="E16" s="284"/>
      <c r="F16" s="285"/>
      <c r="G16" s="271"/>
      <c r="J16" s="150"/>
      <c r="K16" s="150"/>
      <c r="L16" s="150"/>
      <c r="M16" s="150"/>
      <c r="N16" s="150"/>
      <c r="O16" s="150"/>
      <c r="P16" s="150"/>
      <c r="Q16" s="150"/>
      <c r="R16" s="146"/>
      <c r="S16" s="146"/>
    </row>
    <row r="17" spans="2:19" ht="27.75" customHeight="1" thickBot="1">
      <c r="B17" s="187" t="s">
        <v>2</v>
      </c>
      <c r="C17" s="262"/>
      <c r="D17" s="48">
        <f>D14+D15</f>
        <v>63626.94</v>
      </c>
      <c r="E17" s="36" t="s">
        <v>2</v>
      </c>
      <c r="F17" s="80">
        <f>SUM(F8:F16)</f>
        <v>198580</v>
      </c>
      <c r="G17" s="272"/>
      <c r="J17" s="200" t="s">
        <v>211</v>
      </c>
      <c r="K17" s="200"/>
      <c r="L17" s="200"/>
      <c r="M17" s="200"/>
      <c r="N17" s="200"/>
      <c r="O17" s="200"/>
      <c r="P17" s="200"/>
      <c r="Q17" s="200"/>
      <c r="R17" s="202">
        <v>61419.59</v>
      </c>
      <c r="S17" s="202"/>
    </row>
    <row r="18" spans="10:19" ht="12.75">
      <c r="J18" s="200" t="s">
        <v>212</v>
      </c>
      <c r="K18" s="200"/>
      <c r="L18" s="200"/>
      <c r="M18" s="200"/>
      <c r="N18" s="200"/>
      <c r="O18" s="200"/>
      <c r="P18" s="200"/>
      <c r="Q18" s="200"/>
      <c r="R18" s="202">
        <v>0</v>
      </c>
      <c r="S18" s="202"/>
    </row>
    <row r="19" spans="2:19" ht="18.75">
      <c r="B19" s="5"/>
      <c r="C19" s="6"/>
      <c r="D19" s="19"/>
      <c r="E19" s="12"/>
      <c r="F19" s="14"/>
      <c r="G19" s="26"/>
      <c r="R19" s="146"/>
      <c r="S19" s="146"/>
    </row>
    <row r="20" spans="2:19" ht="18.75">
      <c r="B20" s="5"/>
      <c r="C20" s="2"/>
      <c r="D20" s="19"/>
      <c r="E20" s="12"/>
      <c r="F20" s="14"/>
      <c r="G20" s="26"/>
      <c r="J20" s="200" t="s">
        <v>213</v>
      </c>
      <c r="K20" s="200"/>
      <c r="L20" s="200"/>
      <c r="M20" s="200"/>
      <c r="N20" s="200"/>
      <c r="O20" s="200"/>
      <c r="P20" s="200"/>
      <c r="Q20" s="200"/>
      <c r="R20" s="202">
        <v>11600</v>
      </c>
      <c r="S20" s="202"/>
    </row>
    <row r="21" spans="2:7" ht="18.75">
      <c r="B21" s="5"/>
      <c r="C21" s="2"/>
      <c r="D21" s="19"/>
      <c r="E21" s="12"/>
      <c r="F21" s="14"/>
      <c r="G21" s="26"/>
    </row>
    <row r="22" spans="10:19" ht="15.75" thickBot="1">
      <c r="J22" s="241" t="s">
        <v>214</v>
      </c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0:19" ht="12.75">
      <c r="J23" s="242" t="s">
        <v>271</v>
      </c>
      <c r="K23" s="243"/>
      <c r="L23" s="243"/>
      <c r="M23" s="243"/>
      <c r="N23" s="243"/>
      <c r="O23" s="243"/>
      <c r="P23" s="243"/>
      <c r="Q23" s="243"/>
      <c r="R23" s="244">
        <v>4033.36</v>
      </c>
      <c r="S23" s="245"/>
    </row>
    <row r="24" spans="10:19" ht="12.75">
      <c r="J24" s="230" t="s">
        <v>272</v>
      </c>
      <c r="K24" s="231"/>
      <c r="L24" s="231"/>
      <c r="M24" s="231"/>
      <c r="N24" s="231"/>
      <c r="O24" s="231"/>
      <c r="P24" s="231"/>
      <c r="Q24" s="231"/>
      <c r="R24" s="232">
        <v>5470</v>
      </c>
      <c r="S24" s="233"/>
    </row>
    <row r="25" spans="10:19" ht="12.75">
      <c r="J25" s="230" t="s">
        <v>273</v>
      </c>
      <c r="K25" s="231"/>
      <c r="L25" s="231"/>
      <c r="M25" s="231"/>
      <c r="N25" s="231"/>
      <c r="O25" s="231"/>
      <c r="P25" s="231"/>
      <c r="Q25" s="231"/>
      <c r="R25" s="232">
        <v>9050</v>
      </c>
      <c r="S25" s="233"/>
    </row>
    <row r="26" spans="10:19" ht="12.75">
      <c r="J26" s="230" t="s">
        <v>274</v>
      </c>
      <c r="K26" s="231"/>
      <c r="L26" s="231"/>
      <c r="M26" s="231"/>
      <c r="N26" s="231"/>
      <c r="O26" s="231"/>
      <c r="P26" s="231"/>
      <c r="Q26" s="231"/>
      <c r="R26" s="232">
        <v>9430</v>
      </c>
      <c r="S26" s="233"/>
    </row>
    <row r="27" spans="10:19" ht="12.75">
      <c r="J27" s="230" t="s">
        <v>275</v>
      </c>
      <c r="K27" s="231"/>
      <c r="L27" s="231"/>
      <c r="M27" s="231"/>
      <c r="N27" s="231"/>
      <c r="O27" s="231"/>
      <c r="P27" s="231"/>
      <c r="Q27" s="231"/>
      <c r="R27" s="234">
        <v>6000</v>
      </c>
      <c r="S27" s="235"/>
    </row>
    <row r="28" spans="10:19" ht="12.75">
      <c r="J28" s="230" t="s">
        <v>276</v>
      </c>
      <c r="K28" s="231"/>
      <c r="L28" s="231"/>
      <c r="M28" s="231"/>
      <c r="N28" s="231"/>
      <c r="O28" s="231"/>
      <c r="P28" s="231"/>
      <c r="Q28" s="231"/>
      <c r="R28" s="234">
        <v>249600</v>
      </c>
      <c r="S28" s="235"/>
    </row>
    <row r="29" spans="10:19" ht="12.75">
      <c r="J29" s="230"/>
      <c r="K29" s="231"/>
      <c r="L29" s="231"/>
      <c r="M29" s="231"/>
      <c r="N29" s="231"/>
      <c r="O29" s="231"/>
      <c r="P29" s="231"/>
      <c r="Q29" s="231"/>
      <c r="R29" s="234"/>
      <c r="S29" s="235"/>
    </row>
    <row r="30" spans="10:19" ht="12.75">
      <c r="J30" s="230"/>
      <c r="K30" s="231"/>
      <c r="L30" s="231"/>
      <c r="M30" s="231"/>
      <c r="N30" s="231"/>
      <c r="O30" s="231"/>
      <c r="P30" s="231"/>
      <c r="Q30" s="231"/>
      <c r="R30" s="234"/>
      <c r="S30" s="235"/>
    </row>
    <row r="31" spans="10:19" ht="12.75">
      <c r="J31" s="230"/>
      <c r="K31" s="231"/>
      <c r="L31" s="231"/>
      <c r="M31" s="231"/>
      <c r="N31" s="231"/>
      <c r="O31" s="231"/>
      <c r="P31" s="231"/>
      <c r="Q31" s="231"/>
      <c r="R31" s="234"/>
      <c r="S31" s="235"/>
    </row>
    <row r="32" spans="10:19" ht="12.75">
      <c r="J32" s="230"/>
      <c r="K32" s="231"/>
      <c r="L32" s="231"/>
      <c r="M32" s="231"/>
      <c r="N32" s="231"/>
      <c r="O32" s="231"/>
      <c r="P32" s="231"/>
      <c r="Q32" s="231"/>
      <c r="R32" s="234"/>
      <c r="S32" s="235"/>
    </row>
    <row r="33" spans="10:19" ht="15.75" thickBot="1">
      <c r="J33" s="236" t="s">
        <v>2</v>
      </c>
      <c r="K33" s="237"/>
      <c r="L33" s="237"/>
      <c r="M33" s="237"/>
      <c r="N33" s="237"/>
      <c r="O33" s="237"/>
      <c r="P33" s="237"/>
      <c r="Q33" s="237"/>
      <c r="R33" s="238">
        <f>SUM(R23:R32)</f>
        <v>283583.36</v>
      </c>
      <c r="S33" s="239"/>
    </row>
    <row r="34" spans="10:17" ht="12.75">
      <c r="J34" s="147"/>
      <c r="K34" s="147"/>
      <c r="L34" s="147"/>
      <c r="M34" s="147"/>
      <c r="N34" s="147"/>
      <c r="O34" s="147"/>
      <c r="P34" s="147"/>
      <c r="Q34" s="147"/>
    </row>
    <row r="35" spans="10:19" ht="12.75">
      <c r="J35" s="203" t="s">
        <v>217</v>
      </c>
      <c r="K35" s="203"/>
      <c r="L35" s="203"/>
      <c r="M35" s="203"/>
      <c r="N35" s="203"/>
      <c r="O35" s="203"/>
      <c r="P35" s="203"/>
      <c r="Q35" s="203"/>
      <c r="R35" s="195">
        <f>R11+R12+R14+R15-R17-R18</f>
        <v>23927.490000000005</v>
      </c>
      <c r="S35" s="246"/>
    </row>
    <row r="36" spans="10:19" ht="13.5" thickBot="1">
      <c r="J36" s="148"/>
      <c r="K36" s="148"/>
      <c r="L36" s="148"/>
      <c r="M36" s="148"/>
      <c r="N36" s="148"/>
      <c r="O36" s="148"/>
      <c r="P36" s="148"/>
      <c r="Q36" s="148"/>
      <c r="R36" s="149"/>
      <c r="S36" s="146"/>
    </row>
    <row r="37" spans="10:19" ht="19.5" thickBot="1">
      <c r="J37" s="205" t="s">
        <v>218</v>
      </c>
      <c r="K37" s="206"/>
      <c r="L37" s="206"/>
      <c r="M37" s="206"/>
      <c r="N37" s="206"/>
      <c r="O37" s="206"/>
      <c r="P37" s="206"/>
      <c r="Q37" s="206"/>
      <c r="R37" s="196">
        <f>R9+R17+R20-R33</f>
        <v>-130754.34</v>
      </c>
      <c r="S37" s="197"/>
    </row>
  </sheetData>
  <sheetProtection/>
  <mergeCells count="64">
    <mergeCell ref="J35:Q35"/>
    <mergeCell ref="R35:S35"/>
    <mergeCell ref="J37:Q37"/>
    <mergeCell ref="R37:S37"/>
    <mergeCell ref="J31:Q31"/>
    <mergeCell ref="R31:S31"/>
    <mergeCell ref="J32:Q32"/>
    <mergeCell ref="R32:S32"/>
    <mergeCell ref="J33:Q33"/>
    <mergeCell ref="R33:S33"/>
    <mergeCell ref="J28:Q28"/>
    <mergeCell ref="R28:S28"/>
    <mergeCell ref="J29:Q29"/>
    <mergeCell ref="R29:S29"/>
    <mergeCell ref="J30:Q30"/>
    <mergeCell ref="R30:S30"/>
    <mergeCell ref="J25:Q25"/>
    <mergeCell ref="R25:S25"/>
    <mergeCell ref="J26:Q26"/>
    <mergeCell ref="R26:S26"/>
    <mergeCell ref="J27:Q27"/>
    <mergeCell ref="R27:S27"/>
    <mergeCell ref="J20:Q20"/>
    <mergeCell ref="R20:S20"/>
    <mergeCell ref="J22:S22"/>
    <mergeCell ref="J23:Q23"/>
    <mergeCell ref="R23:S23"/>
    <mergeCell ref="J24:Q24"/>
    <mergeCell ref="R24:S24"/>
    <mergeCell ref="J15:Q15"/>
    <mergeCell ref="R15:S15"/>
    <mergeCell ref="J17:Q17"/>
    <mergeCell ref="R17:S17"/>
    <mergeCell ref="J18:Q18"/>
    <mergeCell ref="R18:S18"/>
    <mergeCell ref="J11:Q11"/>
    <mergeCell ref="R11:S11"/>
    <mergeCell ref="J12:Q12"/>
    <mergeCell ref="R12:S12"/>
    <mergeCell ref="J14:Q14"/>
    <mergeCell ref="R14:S14"/>
    <mergeCell ref="J2:S2"/>
    <mergeCell ref="J4:S4"/>
    <mergeCell ref="J5:S5"/>
    <mergeCell ref="J6:S6"/>
    <mergeCell ref="J9:Q9"/>
    <mergeCell ref="R9:S9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fitToHeight="0" fitToWidth="1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2022-03-14T12:53:31Z</cp:lastPrinted>
  <dcterms:created xsi:type="dcterms:W3CDTF">1996-10-08T23:32:33Z</dcterms:created>
  <dcterms:modified xsi:type="dcterms:W3CDTF">2023-07-25T14:06:59Z</dcterms:modified>
  <cp:category/>
  <cp:version/>
  <cp:contentType/>
  <cp:contentStatus/>
</cp:coreProperties>
</file>